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GRADING &amp; BASE\Forms\new current Forms\"/>
    </mc:Choice>
  </mc:AlternateContent>
  <bookViews>
    <workbookView xWindow="360" yWindow="240" windowWidth="14940" windowHeight="8385" tabRatio="694"/>
  </bookViews>
  <sheets>
    <sheet name="Base" sheetId="10" r:id="rId1"/>
    <sheet name="English1" sheetId="15" state="hidden" r:id="rId2"/>
    <sheet name="English2" sheetId="16" state="hidden" r:id="rId3"/>
  </sheets>
  <definedNames>
    <definedName name="_xlnm.Print_Area" localSheetId="0">Base!$A$1:$R$45</definedName>
  </definedNames>
  <calcPr calcId="152511"/>
</workbook>
</file>

<file path=xl/calcChain.xml><?xml version="1.0" encoding="utf-8"?>
<calcChain xmlns="http://schemas.openxmlformats.org/spreadsheetml/2006/main">
  <c r="H44" i="10" l="1"/>
  <c r="H43" i="10"/>
  <c r="H42" i="10"/>
  <c r="I44" i="10"/>
  <c r="I43" i="10"/>
  <c r="I42" i="10"/>
  <c r="C48" i="10" l="1"/>
  <c r="A48" i="10"/>
  <c r="I40" i="10" s="1"/>
  <c r="T42" i="10" l="1"/>
  <c r="Q44" i="10"/>
  <c r="Q43" i="10"/>
  <c r="Q42" i="10"/>
  <c r="Q41" i="10"/>
  <c r="Q40" i="10"/>
  <c r="T40" i="10"/>
  <c r="O40" i="10" s="1"/>
  <c r="T41" i="10"/>
  <c r="O41" i="10"/>
  <c r="O42" i="10"/>
  <c r="P42" i="10" s="1"/>
  <c r="T43" i="10"/>
  <c r="O43" i="10"/>
  <c r="P43" i="10" s="1"/>
  <c r="T44" i="10"/>
  <c r="O44" i="10"/>
  <c r="P44" i="10" s="1"/>
  <c r="J31" i="15"/>
  <c r="G62" i="15"/>
  <c r="G31" i="15"/>
  <c r="D31" i="15"/>
  <c r="S40" i="10"/>
  <c r="M40" i="10"/>
  <c r="S41" i="10"/>
  <c r="M41" i="10"/>
  <c r="S42" i="10"/>
  <c r="M42" i="10"/>
  <c r="N42" i="10"/>
  <c r="S43" i="10"/>
  <c r="M43" i="10"/>
  <c r="N43" i="10" s="1"/>
  <c r="S44" i="10"/>
  <c r="M44" i="10"/>
  <c r="N44" i="10" s="1"/>
  <c r="C49" i="10"/>
  <c r="C50" i="10"/>
  <c r="C51" i="10"/>
  <c r="C52" i="10"/>
  <c r="A49" i="10"/>
  <c r="A50" i="10"/>
  <c r="A51" i="10"/>
  <c r="A52" i="10"/>
  <c r="D34" i="10"/>
  <c r="N41" i="10"/>
  <c r="P41" i="10"/>
  <c r="H41" i="10" l="1"/>
  <c r="I41" i="10"/>
  <c r="R42" i="10"/>
  <c r="R41" i="10"/>
  <c r="R44" i="10"/>
  <c r="R43" i="10"/>
  <c r="P40" i="10"/>
  <c r="H40" i="10"/>
  <c r="N40" i="10" s="1"/>
  <c r="R40" i="10" l="1"/>
</calcChain>
</file>

<file path=xl/comments1.xml><?xml version="1.0" encoding="utf-8"?>
<comments xmlns="http://schemas.openxmlformats.org/spreadsheetml/2006/main">
  <authors>
    <author>Oman1Mat</author>
  </authors>
  <commentList>
    <comment ref="A54" authorId="0" shapeId="0">
      <text>
        <r>
          <rPr>
            <b/>
            <sz val="8"/>
            <color indexed="81"/>
            <rFont val="Tahoma"/>
            <family val="2"/>
          </rPr>
          <t>Oman1Mat:</t>
        </r>
        <r>
          <rPr>
            <sz val="8"/>
            <color indexed="81"/>
            <rFont val="Tahoma"/>
            <family val="2"/>
          </rPr>
          <t xml:space="preserve">
value used in Formula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</rPr>
          <t>Oman1Mat:</t>
        </r>
        <r>
          <rPr>
            <sz val="8"/>
            <color indexed="81"/>
            <rFont val="Tahoma"/>
            <family val="2"/>
          </rPr>
          <t xml:space="preserve">
value used in Formula</t>
        </r>
      </text>
    </comment>
  </commentList>
</comments>
</file>

<file path=xl/sharedStrings.xml><?xml version="1.0" encoding="utf-8"?>
<sst xmlns="http://schemas.openxmlformats.org/spreadsheetml/2006/main" count="145" uniqueCount="111">
  <si>
    <t>Sieve</t>
  </si>
  <si>
    <t>% Passing</t>
  </si>
  <si>
    <t>CGN =</t>
  </si>
  <si>
    <t>FGN =</t>
  </si>
  <si>
    <t>GN =</t>
  </si>
  <si>
    <t>Gradation Data</t>
  </si>
  <si>
    <t>Procedure</t>
  </si>
  <si>
    <t>Project Data</t>
  </si>
  <si>
    <t>SP</t>
  </si>
  <si>
    <t>Material</t>
  </si>
  <si>
    <t>Highway</t>
  </si>
  <si>
    <t>Inspector</t>
  </si>
  <si>
    <t>Notes</t>
  </si>
  <si>
    <t>Estimated Optimum Moisture Content =</t>
  </si>
  <si>
    <r>
      <t xml:space="preserve">FORMULAS (use </t>
    </r>
    <r>
      <rPr>
        <b/>
        <sz val="10"/>
        <rFont val="Arial"/>
        <family val="2"/>
      </rPr>
      <t>% Passing</t>
    </r>
    <r>
      <rPr>
        <sz val="10"/>
        <rFont val="Arial"/>
        <family val="2"/>
      </rPr>
      <t xml:space="preserve"> in </t>
    </r>
    <r>
      <rPr>
        <i/>
        <sz val="10"/>
        <rFont val="Arial"/>
        <family val="2"/>
      </rPr>
      <t>CGN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FGN</t>
    </r>
    <r>
      <rPr>
        <sz val="10"/>
        <rFont val="Arial"/>
        <family val="2"/>
      </rPr>
      <t xml:space="preserve"> calculations)</t>
    </r>
  </si>
  <si>
    <t>Test #</t>
  </si>
  <si>
    <t>Station</t>
  </si>
  <si>
    <t>Date</t>
  </si>
  <si>
    <t>GN</t>
  </si>
  <si>
    <t>Initial Reading</t>
  </si>
  <si>
    <t>Maximum Allowable DPI (mm/blow)</t>
  </si>
  <si>
    <t>DCP Data</t>
  </si>
  <si>
    <t>Requirements</t>
  </si>
  <si>
    <t>Pass or Fail</t>
  </si>
  <si>
    <t>Offset</t>
  </si>
  <si>
    <t xml:space="preserve">Reading after seating    (2 Blows) </t>
  </si>
  <si>
    <t>Reading after test    (3 Blows)</t>
  </si>
  <si>
    <t>Test Information</t>
  </si>
  <si>
    <t>PENETRATION REQUIREMENTS</t>
  </si>
  <si>
    <t>1"</t>
  </si>
  <si>
    <t>3/4"</t>
  </si>
  <si>
    <t>3/8"</t>
  </si>
  <si>
    <t>#4</t>
  </si>
  <si>
    <t>#10</t>
  </si>
  <si>
    <t>#40</t>
  </si>
  <si>
    <t>#200</t>
  </si>
  <si>
    <t>Maximum Allowable DPI (in/blow)</t>
  </si>
  <si>
    <t>DPI (in/blow)</t>
  </si>
  <si>
    <t>DCP Requirements: English</t>
  </si>
  <si>
    <t>Maximum Allowable SEAT (mm)</t>
  </si>
  <si>
    <t>Page 2</t>
  </si>
  <si>
    <t>Questions?  Contact Tim Andersen @ (651) 779-5609 or Cary Efta @ (651) 779-5332</t>
  </si>
  <si>
    <t>2004 Grading &amp; Base DCP Procedure: English</t>
  </si>
  <si>
    <t>MC (%)</t>
  </si>
  <si>
    <t>SEAT    (in)</t>
  </si>
  <si>
    <t>Maximum Allowable SEAT     (in)</t>
  </si>
  <si>
    <t>Optimum Moisture Content (EOMC) =</t>
  </si>
  <si>
    <t xml:space="preserve">   This value should ONLY be used as a guide during compaction operations.</t>
  </si>
  <si>
    <r>
      <t xml:space="preserve"> • Determine the maximum penetration values for </t>
    </r>
    <r>
      <rPr>
        <b/>
        <i/>
        <sz val="10"/>
        <rFont val="Arial"/>
        <family val="2"/>
      </rPr>
      <t>SEAT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DPI</t>
    </r>
    <r>
      <rPr>
        <sz val="10"/>
        <rFont val="Arial"/>
        <family val="2"/>
      </rPr>
      <t xml:space="preserve"> based on </t>
    </r>
    <r>
      <rPr>
        <b/>
        <i/>
        <sz val="10"/>
        <rFont val="Arial"/>
        <family val="2"/>
      </rPr>
      <t>GN</t>
    </r>
    <r>
      <rPr>
        <sz val="10"/>
        <rFont val="Arial"/>
        <family val="2"/>
      </rPr>
      <t xml:space="preserve"> and moisture</t>
    </r>
  </si>
  <si>
    <r>
      <t xml:space="preserve">   content (</t>
    </r>
    <r>
      <rPr>
        <b/>
        <i/>
        <sz val="10"/>
        <rFont val="Arial"/>
        <family val="2"/>
      </rPr>
      <t>MC</t>
    </r>
    <r>
      <rPr>
        <sz val="10"/>
        <rFont val="Arial"/>
        <family val="2"/>
      </rPr>
      <t>) at the time of the DCP test.</t>
    </r>
  </si>
  <si>
    <r>
      <t xml:space="preserve"> • Calculate Coarse Grading Number (</t>
    </r>
    <r>
      <rPr>
        <b/>
        <i/>
        <sz val="10"/>
        <rFont val="Arial"/>
        <family val="2"/>
      </rPr>
      <t>CGN</t>
    </r>
    <r>
      <rPr>
        <sz val="10"/>
        <rFont val="Arial"/>
        <family val="2"/>
      </rPr>
      <t>)</t>
    </r>
    <r>
      <rPr>
        <sz val="10"/>
        <rFont val="Arial"/>
        <family val="2"/>
      </rPr>
      <t>, Fine Grading Number (</t>
    </r>
    <r>
      <rPr>
        <b/>
        <i/>
        <sz val="10"/>
        <rFont val="Arial"/>
        <family val="2"/>
      </rPr>
      <t>FGN</t>
    </r>
    <r>
      <rPr>
        <sz val="10"/>
        <rFont val="Arial"/>
        <family val="2"/>
      </rPr>
      <t>), and Grading Number (</t>
    </r>
    <r>
      <rPr>
        <b/>
        <i/>
        <sz val="10"/>
        <rFont val="Arial"/>
        <family val="2"/>
      </rPr>
      <t>GN</t>
    </r>
    <r>
      <rPr>
        <sz val="10"/>
        <rFont val="Arial"/>
        <family val="2"/>
      </rPr>
      <t>).</t>
    </r>
  </si>
  <si>
    <r>
      <t xml:space="preserve"> • Estimate the </t>
    </r>
    <r>
      <rPr>
        <sz val="10"/>
        <rFont val="Arial"/>
        <family val="2"/>
      </rPr>
      <t>optimum moisture content (</t>
    </r>
    <r>
      <rPr>
        <b/>
        <i/>
        <sz val="10"/>
        <rFont val="Arial"/>
        <family val="2"/>
      </rPr>
      <t>EOMC</t>
    </r>
    <r>
      <rPr>
        <sz val="10"/>
        <rFont val="Arial"/>
        <family val="2"/>
      </rPr>
      <t>) base</t>
    </r>
    <r>
      <rPr>
        <sz val="10"/>
        <rFont val="Arial"/>
        <family val="2"/>
      </rPr>
      <t xml:space="preserve">d on </t>
    </r>
    <r>
      <rPr>
        <b/>
        <i/>
        <sz val="10"/>
        <rFont val="Arial"/>
        <family val="2"/>
      </rPr>
      <t>CGN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FGN</t>
    </r>
    <r>
      <rPr>
        <sz val="10"/>
        <rFont val="Arial"/>
        <family val="2"/>
      </rPr>
      <t>.</t>
    </r>
  </si>
  <si>
    <r>
      <t xml:space="preserve"> • Compute </t>
    </r>
    <r>
      <rPr>
        <b/>
        <i/>
        <sz val="10"/>
        <rFont val="Arial"/>
        <family val="2"/>
      </rPr>
      <t>SEAT</t>
    </r>
    <r>
      <rPr>
        <sz val="10"/>
        <rFont val="Arial"/>
        <family val="2"/>
      </rPr>
      <t xml:space="preserve"> (total penetration after two blows) and </t>
    </r>
    <r>
      <rPr>
        <b/>
        <i/>
        <sz val="10"/>
        <rFont val="Arial"/>
        <family val="2"/>
      </rPr>
      <t>DPI</t>
    </r>
    <r>
      <rPr>
        <sz val="10"/>
        <rFont val="Arial"/>
        <family val="2"/>
      </rPr>
      <t xml:space="preserve"> (average of 3rd, 4th, &amp; 5th blows).</t>
    </r>
  </si>
  <si>
    <r>
      <t xml:space="preserve"> • Compare </t>
    </r>
    <r>
      <rPr>
        <b/>
        <i/>
        <sz val="10"/>
        <rFont val="Arial"/>
        <family val="2"/>
      </rPr>
      <t>SEAT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DPI</t>
    </r>
    <r>
      <rPr>
        <sz val="10"/>
        <rFont val="Arial"/>
        <family val="2"/>
      </rPr>
      <t xml:space="preserve"> to penetration requirements.  Both must pass to accept material.</t>
    </r>
  </si>
  <si>
    <r>
      <t xml:space="preserve"> • Perform gradation test on AGGREGATE BASE</t>
    </r>
    <r>
      <rPr>
        <sz val="10"/>
        <rFont val="Arial"/>
        <family val="2"/>
      </rPr>
      <t xml:space="preserve"> or </t>
    </r>
    <r>
      <rPr>
        <sz val="10"/>
        <rFont val="Arial"/>
        <family val="2"/>
      </rPr>
      <t>GRANULAR sample.</t>
    </r>
  </si>
  <si>
    <t>3.1-3.5</t>
  </si>
  <si>
    <t>3.6-4.0</t>
  </si>
  <si>
    <t>4.1-4.5</t>
  </si>
  <si>
    <t>4.6-5.0</t>
  </si>
  <si>
    <t>5.1-5.5</t>
  </si>
  <si>
    <t>5.6-6.0</t>
  </si>
  <si>
    <t>MC</t>
  </si>
  <si>
    <t>Test Results</t>
  </si>
  <si>
    <t>MC   (%)</t>
  </si>
  <si>
    <t>Adequate Layer?</t>
  </si>
  <si>
    <t>Test Layer Depth (mm)</t>
  </si>
  <si>
    <r>
      <t>TEST</t>
    </r>
    <r>
      <rPr>
        <sz val="10"/>
        <rFont val="Arial"/>
        <family val="2"/>
      </rPr>
      <t>: Pass  or    Fail</t>
    </r>
  </si>
  <si>
    <t>SEAT: Pass   or     Fail</t>
  </si>
  <si>
    <t>DPI: Pass   or     Fail</t>
  </si>
  <si>
    <t>Penetration Requirements</t>
  </si>
  <si>
    <t>Class 3</t>
  </si>
  <si>
    <t>Class 5</t>
  </si>
  <si>
    <t>Class 6</t>
  </si>
  <si>
    <t>Class 7</t>
  </si>
  <si>
    <t>Aggregate Bedding</t>
  </si>
  <si>
    <t>&lt; 5.0</t>
  </si>
  <si>
    <t>5.0-8.0</t>
  </si>
  <si>
    <t>&gt; 8.0</t>
  </si>
  <si>
    <r>
      <t>Gradation Data</t>
    </r>
    <r>
      <rPr>
        <u/>
        <sz val="10"/>
        <rFont val="Arial"/>
        <family val="2"/>
      </rPr>
      <t xml:space="preserve">  (use </t>
    </r>
    <r>
      <rPr>
        <b/>
        <u/>
        <sz val="10"/>
        <rFont val="Arial"/>
        <family val="2"/>
      </rPr>
      <t>% passing</t>
    </r>
    <r>
      <rPr>
        <u/>
        <sz val="10"/>
        <rFont val="Arial"/>
        <family val="2"/>
      </rPr>
      <t xml:space="preserve"> in formulas)</t>
    </r>
  </si>
  <si>
    <t xml:space="preserve"> • Determine the test location and conduct the DCP test.</t>
  </si>
  <si>
    <r>
      <t xml:space="preserve"> • Enter Project info and Gradation Data.  Calculate the Grading Number</t>
    </r>
    <r>
      <rPr>
        <b/>
        <sz val="10"/>
        <rFont val="Arial"/>
        <family val="2"/>
      </rPr>
      <t xml:space="preserve"> (GN) </t>
    </r>
    <r>
      <rPr>
        <sz val="10"/>
        <rFont val="Arial"/>
        <family val="2"/>
      </rPr>
      <t>(electronic version calculated automatically)</t>
    </r>
  </si>
  <si>
    <t xml:space="preserve"> • Enter the Test Information and DCP Data in table.</t>
  </si>
  <si>
    <t xml:space="preserve"> • The test results will be determined automatically.</t>
  </si>
  <si>
    <r>
      <t xml:space="preserve">       </t>
    </r>
    <r>
      <rPr>
        <u/>
        <sz val="10"/>
        <rFont val="Arial"/>
        <family val="2"/>
      </rPr>
      <t>Electronic Version</t>
    </r>
  </si>
  <si>
    <r>
      <t xml:space="preserve"> • Measure the moisture content (</t>
    </r>
    <r>
      <rPr>
        <b/>
        <i/>
        <sz val="10"/>
        <rFont val="Arial"/>
        <family val="2"/>
      </rPr>
      <t>MC</t>
    </r>
    <r>
      <rPr>
        <sz val="10"/>
        <rFont val="Arial"/>
        <family val="2"/>
      </rPr>
      <t>) at the DCP test location.</t>
    </r>
  </si>
  <si>
    <r>
      <t xml:space="preserve"> • Establish the allowable values for </t>
    </r>
    <r>
      <rPr>
        <b/>
        <i/>
        <sz val="10"/>
        <rFont val="Arial"/>
        <family val="2"/>
      </rPr>
      <t>SEAT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DPI</t>
    </r>
    <r>
      <rPr>
        <sz val="10"/>
        <rFont val="Arial"/>
        <family val="2"/>
      </rPr>
      <t xml:space="preserve"> based on </t>
    </r>
    <r>
      <rPr>
        <b/>
        <i/>
        <sz val="10"/>
        <rFont val="Arial"/>
        <family val="2"/>
      </rPr>
      <t>GN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MC</t>
    </r>
    <r>
      <rPr>
        <sz val="10"/>
        <rFont val="Arial"/>
        <family val="2"/>
      </rPr>
      <t>.</t>
    </r>
  </si>
  <si>
    <r>
      <t xml:space="preserve"> • Compute </t>
    </r>
    <r>
      <rPr>
        <b/>
        <i/>
        <sz val="10"/>
        <rFont val="Arial"/>
        <family val="2"/>
      </rPr>
      <t>SEAT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DPI</t>
    </r>
    <r>
      <rPr>
        <sz val="10"/>
        <rFont val="Arial"/>
        <family val="2"/>
      </rPr>
      <t xml:space="preserve"> test results.</t>
    </r>
  </si>
  <si>
    <r>
      <t xml:space="preserve">   </t>
    </r>
    <r>
      <rPr>
        <u/>
        <sz val="10"/>
        <rFont val="Arial"/>
        <family val="2"/>
      </rPr>
      <t>Hard Copy</t>
    </r>
  </si>
  <si>
    <r>
      <t xml:space="preserve"> • Compare </t>
    </r>
    <r>
      <rPr>
        <b/>
        <i/>
        <sz val="10"/>
        <rFont val="Arial"/>
        <family val="2"/>
      </rPr>
      <t>SEAT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DPI</t>
    </r>
    <r>
      <rPr>
        <sz val="10"/>
        <rFont val="Arial"/>
        <family val="2"/>
      </rPr>
      <t xml:space="preserve"> to Maximum Requirements.  </t>
    </r>
    <r>
      <rPr>
        <i/>
        <u/>
        <sz val="10"/>
        <rFont val="Arial"/>
        <family val="2"/>
      </rPr>
      <t>Both must pass to accept test</t>
    </r>
    <r>
      <rPr>
        <i/>
        <sz val="10"/>
        <rFont val="Arial"/>
        <family val="2"/>
      </rPr>
      <t>.</t>
    </r>
  </si>
  <si>
    <t>SEAT (mm)</t>
  </si>
  <si>
    <r>
      <t xml:space="preserve">DPI </t>
    </r>
    <r>
      <rPr>
        <sz val="8"/>
        <rFont val="Arial"/>
        <family val="2"/>
      </rPr>
      <t>(mm/blow)</t>
    </r>
  </si>
  <si>
    <t>Engineer</t>
  </si>
  <si>
    <t>Used</t>
  </si>
  <si>
    <t>Range</t>
  </si>
  <si>
    <t>meas     dpi</t>
  </si>
  <si>
    <t>meas  seat</t>
  </si>
  <si>
    <t>(1) [Reading after test (3 blows) - Initial Reading]&lt; Test Layer Depth = Adequate Layer</t>
  </si>
  <si>
    <t>Class 4</t>
  </si>
  <si>
    <t>1 Inch</t>
  </si>
  <si>
    <t>3/4 Inch</t>
  </si>
  <si>
    <t>3/8 Inch</t>
  </si>
  <si>
    <t># 4</t>
  </si>
  <si>
    <t># 10</t>
  </si>
  <si>
    <t># 40</t>
  </si>
  <si>
    <t># 200</t>
  </si>
  <si>
    <r>
      <t>DCP Data (</t>
    </r>
    <r>
      <rPr>
        <b/>
        <sz val="10"/>
        <rFont val="Arial"/>
        <family val="2"/>
      </rPr>
      <t>mm</t>
    </r>
    <r>
      <rPr>
        <sz val="10"/>
        <rFont val="Arial"/>
        <family val="2"/>
      </rPr>
      <t>)</t>
    </r>
  </si>
  <si>
    <t>Reading after        5 blows</t>
  </si>
  <si>
    <t>•When bitumen content is ≥ 2.5%, compact to achieve a penetration index value of 10mm ans a seat value of 40mm.</t>
  </si>
  <si>
    <r>
      <t xml:space="preserve"> </t>
    </r>
    <r>
      <rPr>
        <b/>
        <u/>
        <sz val="10"/>
        <rFont val="Arial"/>
        <family val="2"/>
      </rPr>
      <t xml:space="preserve">No moisture test is required when DPI is met for a given GN.  I.E., if GN is 4.8 and DPI is 14, no moisture test is required.  </t>
    </r>
  </si>
  <si>
    <t>&lt;3.1</t>
  </si>
  <si>
    <t xml:space="preserve">                          (Table 2211-3) DCP Penetration Index Method                      G&amp;B-204 (10/29/2019)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</si>
</sst>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/yy"/>
    <numFmt numFmtId="166" formatCode="mm/dd/yy"/>
  </numFmts>
  <fonts count="18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u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3" xfId="0" applyFill="1" applyBorder="1" applyAlignment="1">
      <alignment horizontal="right"/>
    </xf>
    <xf numFmtId="0" fontId="0" fillId="0" borderId="1" xfId="0" applyBorder="1"/>
    <xf numFmtId="0" fontId="0" fillId="0" borderId="7" xfId="0" applyBorder="1"/>
    <xf numFmtId="0" fontId="1" fillId="0" borderId="7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8" xfId="0" applyBorder="1"/>
    <xf numFmtId="0" fontId="4" fillId="0" borderId="0" xfId="0" applyFont="1" applyAlignment="1">
      <alignment horizontal="right"/>
    </xf>
    <xf numFmtId="0" fontId="4" fillId="0" borderId="6" xfId="0" applyFont="1" applyBorder="1"/>
    <xf numFmtId="0" fontId="4" fillId="0" borderId="9" xfId="0" applyFont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/>
    <xf numFmtId="0" fontId="0" fillId="0" borderId="0" xfId="0" applyAlignment="1">
      <alignment horizontal="right"/>
    </xf>
    <xf numFmtId="0" fontId="0" fillId="0" borderId="9" xfId="0" applyBorder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/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Alignment="1"/>
    <xf numFmtId="0" fontId="0" fillId="2" borderId="23" xfId="0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2" borderId="24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0" fontId="0" fillId="2" borderId="14" xfId="0" applyFill="1" applyBorder="1" applyAlignment="1" applyProtection="1">
      <alignment horizontal="center" shrinkToFit="1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0" fillId="0" borderId="27" xfId="0" applyBorder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28" xfId="0" applyBorder="1"/>
    <xf numFmtId="0" fontId="5" fillId="0" borderId="29" xfId="0" applyFont="1" applyBorder="1"/>
    <xf numFmtId="0" fontId="0" fillId="0" borderId="29" xfId="0" applyBorder="1"/>
    <xf numFmtId="0" fontId="0" fillId="0" borderId="30" xfId="0" applyBorder="1"/>
    <xf numFmtId="0" fontId="1" fillId="3" borderId="31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1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17" fillId="0" borderId="0" xfId="0" applyFont="1"/>
    <xf numFmtId="0" fontId="1" fillId="0" borderId="0" xfId="0" applyFont="1" applyAlignment="1">
      <alignment horizontal="center"/>
    </xf>
    <xf numFmtId="0" fontId="9" fillId="6" borderId="0" xfId="1" applyNumberFormat="1" applyFont="1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protection locked="0"/>
    </xf>
    <xf numFmtId="0" fontId="4" fillId="2" borderId="6" xfId="0" applyFont="1" applyFill="1" applyBorder="1" applyAlignment="1" applyProtection="1">
      <alignment horizontal="left" indent="1" shrinkToFit="1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2" xfId="0" applyBorder="1" applyAlignment="1"/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37" xfId="0" applyFont="1" applyFill="1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164" fontId="1" fillId="3" borderId="38" xfId="0" applyNumberFormat="1" applyFont="1" applyFill="1" applyBorder="1" applyAlignment="1" applyProtection="1">
      <alignment horizontal="center"/>
      <protection hidden="1"/>
    </xf>
    <xf numFmtId="0" fontId="0" fillId="0" borderId="39" xfId="0" applyBorder="1" applyAlignment="1" applyProtection="1">
      <protection hidden="1"/>
    </xf>
    <xf numFmtId="164" fontId="0" fillId="2" borderId="3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protection locked="0"/>
    </xf>
    <xf numFmtId="0" fontId="8" fillId="0" borderId="0" xfId="0" applyFont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166" fontId="4" fillId="2" borderId="6" xfId="0" applyNumberFormat="1" applyFont="1" applyFill="1" applyBorder="1" applyAlignment="1" applyProtection="1">
      <alignment horizontal="center" shrinkToFit="1"/>
      <protection locked="0"/>
    </xf>
    <xf numFmtId="0" fontId="0" fillId="2" borderId="6" xfId="0" applyFill="1" applyBorder="1" applyAlignment="1" applyProtection="1">
      <alignment horizontal="left" indent="1" shrinkToFit="1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5" fontId="0" fillId="2" borderId="1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" fontId="0" fillId="3" borderId="24" xfId="0" applyNumberFormat="1" applyFill="1" applyBorder="1" applyAlignment="1" applyProtection="1">
      <alignment horizont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3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" fontId="0" fillId="0" borderId="38" xfId="0" applyNumberFormat="1" applyBorder="1" applyAlignment="1">
      <alignment horizontal="center" wrapText="1"/>
    </xf>
    <xf numFmtId="0" fontId="0" fillId="0" borderId="38" xfId="0" applyBorder="1" applyAlignment="1">
      <alignment horizontal="center" textRotation="180" wrapText="1"/>
    </xf>
    <xf numFmtId="0" fontId="1" fillId="0" borderId="39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" fontId="0" fillId="0" borderId="31" xfId="0" applyNumberFormat="1" applyBorder="1" applyAlignment="1">
      <alignment horizontal="center" wrapText="1"/>
    </xf>
    <xf numFmtId="1" fontId="0" fillId="0" borderId="39" xfId="0" applyNumberFormat="1" applyBorder="1" applyAlignment="1">
      <alignment horizontal="center" wrapText="1"/>
    </xf>
    <xf numFmtId="0" fontId="0" fillId="0" borderId="39" xfId="0" applyBorder="1" applyAlignment="1">
      <alignment horizontal="center" wrapText="1"/>
    </xf>
  </cellXfs>
  <cellStyles count="2">
    <cellStyle name="Normal" xfId="0" builtinId="0"/>
    <cellStyle name="Normal_2003" xfId="1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9" dropStyle="combo" dx="16" fmlaLink="$B$4" fmlaRange="$T$5:$T$15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438150</xdr:colOff>
      <xdr:row>21</xdr:row>
      <xdr:rowOff>133350</xdr:rowOff>
    </xdr:from>
    <xdr:to>
      <xdr:col>40</xdr:col>
      <xdr:colOff>0</xdr:colOff>
      <xdr:row>35</xdr:row>
      <xdr:rowOff>0</xdr:rowOff>
    </xdr:to>
    <xdr:sp macro="" textlink="">
      <xdr:nvSpPr>
        <xdr:cNvPr id="36353" name="AutoShape 64"/>
        <xdr:cNvSpPr>
          <a:spLocks noChangeAspect="1" noChangeArrowheads="1"/>
        </xdr:cNvSpPr>
      </xdr:nvSpPr>
      <xdr:spPr bwMode="auto">
        <a:xfrm>
          <a:off x="15078075" y="3067050"/>
          <a:ext cx="56578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85725</xdr:colOff>
      <xdr:row>20</xdr:row>
      <xdr:rowOff>209550</xdr:rowOff>
    </xdr:from>
    <xdr:to>
      <xdr:col>33</xdr:col>
      <xdr:colOff>171450</xdr:colOff>
      <xdr:row>33</xdr:row>
      <xdr:rowOff>66675</xdr:rowOff>
    </xdr:to>
    <xdr:sp macro="" textlink="">
      <xdr:nvSpPr>
        <xdr:cNvPr id="36354" name="AutoShape 247"/>
        <xdr:cNvSpPr>
          <a:spLocks noChangeAspect="1" noChangeArrowheads="1"/>
        </xdr:cNvSpPr>
      </xdr:nvSpPr>
      <xdr:spPr bwMode="auto">
        <a:xfrm>
          <a:off x="9334500" y="2886075"/>
          <a:ext cx="56578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24179</xdr:colOff>
      <xdr:row>38</xdr:row>
      <xdr:rowOff>46160</xdr:rowOff>
    </xdr:from>
    <xdr:to>
      <xdr:col>16</xdr:col>
      <xdr:colOff>224204</xdr:colOff>
      <xdr:row>38</xdr:row>
      <xdr:rowOff>217610</xdr:rowOff>
    </xdr:to>
    <xdr:sp macro="" textlink="">
      <xdr:nvSpPr>
        <xdr:cNvPr id="35856" name="Text Box 16"/>
        <xdr:cNvSpPr txBox="1">
          <a:spLocks noChangeArrowheads="1"/>
        </xdr:cNvSpPr>
      </xdr:nvSpPr>
      <xdr:spPr bwMode="auto">
        <a:xfrm>
          <a:off x="8464794" y="5651256"/>
          <a:ext cx="2000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0</xdr:col>
      <xdr:colOff>9525</xdr:colOff>
      <xdr:row>21</xdr:row>
      <xdr:rowOff>38100</xdr:rowOff>
    </xdr:from>
    <xdr:to>
      <xdr:col>6</xdr:col>
      <xdr:colOff>266700</xdr:colOff>
      <xdr:row>24</xdr:row>
      <xdr:rowOff>85725</xdr:rowOff>
    </xdr:to>
    <xdr:sp macro="" textlink="">
      <xdr:nvSpPr>
        <xdr:cNvPr id="36359" name="Rectangle 29"/>
        <xdr:cNvSpPr>
          <a:spLocks noChangeArrowheads="1"/>
        </xdr:cNvSpPr>
      </xdr:nvSpPr>
      <xdr:spPr bwMode="auto">
        <a:xfrm>
          <a:off x="9525" y="2971800"/>
          <a:ext cx="3324225" cy="533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19050</xdr:rowOff>
        </xdr:from>
        <xdr:to>
          <xdr:col>3</xdr:col>
          <xdr:colOff>123825</xdr:colOff>
          <xdr:row>4</xdr:row>
          <xdr:rowOff>57150</xdr:rowOff>
        </xdr:to>
        <xdr:sp macro="" textlink="">
          <xdr:nvSpPr>
            <xdr:cNvPr id="35859" name="Drop Down 19" hidden="1">
              <a:extLst>
                <a:ext uri="{63B3BB69-23CF-44E3-9099-C40C66FF867C}">
                  <a14:compatExt spid="_x0000_s35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22</xdr:row>
      <xdr:rowOff>0</xdr:rowOff>
    </xdr:from>
    <xdr:to>
      <xdr:col>5</xdr:col>
      <xdr:colOff>57150</xdr:colOff>
      <xdr:row>24</xdr:row>
      <xdr:rowOff>28574</xdr:rowOff>
    </xdr:to>
    <xdr:pic>
      <xdr:nvPicPr>
        <xdr:cNvPr id="363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095625"/>
          <a:ext cx="2238375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17</xdr:col>
      <xdr:colOff>400050</xdr:colOff>
      <xdr:row>34</xdr:row>
      <xdr:rowOff>19050</xdr:rowOff>
    </xdr:to>
    <xdr:sp macro="" textlink="">
      <xdr:nvSpPr>
        <xdr:cNvPr id="35879" name="AutoShape 39"/>
        <xdr:cNvSpPr>
          <a:spLocks noChangeAspect="1" noChangeArrowheads="1"/>
        </xdr:cNvSpPr>
      </xdr:nvSpPr>
      <xdr:spPr bwMode="auto">
        <a:xfrm>
          <a:off x="3467100" y="2952750"/>
          <a:ext cx="5762625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6</xdr:col>
      <xdr:colOff>171450</xdr:colOff>
      <xdr:row>10</xdr:row>
      <xdr:rowOff>28575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462"/>
          <a:ext cx="3241431" cy="189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6</xdr:col>
      <xdr:colOff>339725</xdr:colOff>
      <xdr:row>13</xdr:row>
      <xdr:rowOff>19049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846"/>
          <a:ext cx="3409706" cy="341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38101</xdr:colOff>
      <xdr:row>21</xdr:row>
      <xdr:rowOff>9526</xdr:rowOff>
    </xdr:from>
    <xdr:to>
      <xdr:col>17</xdr:col>
      <xdr:colOff>352426</xdr:colOff>
      <xdr:row>34</xdr:row>
      <xdr:rowOff>41774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1" y="3409951"/>
          <a:ext cx="5695950" cy="2165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21</xdr:row>
      <xdr:rowOff>19050</xdr:rowOff>
    </xdr:from>
    <xdr:to>
      <xdr:col>10</xdr:col>
      <xdr:colOff>419100</xdr:colOff>
      <xdr:row>23</xdr:row>
      <xdr:rowOff>123825</xdr:rowOff>
    </xdr:to>
    <xdr:sp macro="" textlink="">
      <xdr:nvSpPr>
        <xdr:cNvPr id="46121" name="Rectangle 4"/>
        <xdr:cNvSpPr>
          <a:spLocks noChangeArrowheads="1"/>
        </xdr:cNvSpPr>
      </xdr:nvSpPr>
      <xdr:spPr bwMode="auto">
        <a:xfrm>
          <a:off x="704850" y="3152775"/>
          <a:ext cx="5810250" cy="428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28575</xdr:colOff>
      <xdr:row>31</xdr:row>
      <xdr:rowOff>9525</xdr:rowOff>
    </xdr:from>
    <xdr:to>
      <xdr:col>10</xdr:col>
      <xdr:colOff>514350</xdr:colOff>
      <xdr:row>60</xdr:row>
      <xdr:rowOff>85725</xdr:rowOff>
    </xdr:to>
    <xdr:pic>
      <xdr:nvPicPr>
        <xdr:cNvPr id="461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" t="1843" r="1360" b="1843"/>
        <a:stretch>
          <a:fillRect/>
        </a:stretch>
      </xdr:blipFill>
      <xdr:spPr bwMode="auto">
        <a:xfrm>
          <a:off x="28575" y="4638675"/>
          <a:ext cx="6581775" cy="477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28575</xdr:rowOff>
        </xdr:from>
        <xdr:to>
          <xdr:col>3</xdr:col>
          <xdr:colOff>438150</xdr:colOff>
          <xdr:row>23</xdr:row>
          <xdr:rowOff>104775</xdr:rowOff>
        </xdr:to>
        <xdr:sp macro="" textlink="">
          <xdr:nvSpPr>
            <xdr:cNvPr id="46086" name="Object 6" hidden="1">
              <a:extLst>
                <a:ext uri="{63B3BB69-23CF-44E3-9099-C40C66FF867C}">
                  <a14:compatExt spid="_x0000_s46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66675</xdr:rowOff>
        </xdr:from>
        <xdr:to>
          <xdr:col>7</xdr:col>
          <xdr:colOff>76200</xdr:colOff>
          <xdr:row>23</xdr:row>
          <xdr:rowOff>76200</xdr:rowOff>
        </xdr:to>
        <xdr:sp macro="" textlink="">
          <xdr:nvSpPr>
            <xdr:cNvPr id="46087" name="Object 7" hidden="1">
              <a:extLst>
                <a:ext uri="{63B3BB69-23CF-44E3-9099-C40C66FF867C}">
                  <a14:compatExt spid="_x0000_s46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22</xdr:row>
          <xdr:rowOff>9525</xdr:rowOff>
        </xdr:from>
        <xdr:to>
          <xdr:col>10</xdr:col>
          <xdr:colOff>76200</xdr:colOff>
          <xdr:row>23</xdr:row>
          <xdr:rowOff>0</xdr:rowOff>
        </xdr:to>
        <xdr:sp macro="" textlink="">
          <xdr:nvSpPr>
            <xdr:cNvPr id="46088" name="Object 8" hidden="1">
              <a:extLst>
                <a:ext uri="{63B3BB69-23CF-44E3-9099-C40C66FF867C}">
                  <a14:compatExt spid="_x0000_s46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6</xdr:row>
      <xdr:rowOff>66675</xdr:rowOff>
    </xdr:from>
    <xdr:to>
      <xdr:col>14</xdr:col>
      <xdr:colOff>438150</xdr:colOff>
      <xdr:row>21</xdr:row>
      <xdr:rowOff>104775</xdr:rowOff>
    </xdr:to>
    <xdr:pic>
      <xdr:nvPicPr>
        <xdr:cNvPr id="4712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133475"/>
          <a:ext cx="69532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7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144"/>
  <sheetViews>
    <sheetView tabSelected="1" zoomScaleNormal="100" workbookViewId="0">
      <selection activeCell="M64" sqref="M64"/>
    </sheetView>
  </sheetViews>
  <sheetFormatPr defaultRowHeight="12.75" x14ac:dyDescent="0.2"/>
  <cols>
    <col min="1" max="1" width="7.5703125" customWidth="1"/>
    <col min="2" max="2" width="8.42578125" customWidth="1"/>
    <col min="3" max="3" width="10" customWidth="1"/>
    <col min="4" max="4" width="8.42578125" customWidth="1"/>
    <col min="5" max="5" width="5.85546875" customWidth="1"/>
    <col min="6" max="6" width="5.7109375" style="1" customWidth="1"/>
    <col min="7" max="7" width="5.7109375" customWidth="1"/>
    <col min="8" max="9" width="9.7109375" customWidth="1"/>
    <col min="10" max="10" width="8.7109375" customWidth="1"/>
    <col min="11" max="12" width="8.7109375" bestFit="1" customWidth="1"/>
    <col min="13" max="13" width="8.5703125" customWidth="1"/>
    <col min="14" max="14" width="6.42578125" customWidth="1"/>
    <col min="15" max="15" width="8.28515625" bestFit="1" customWidth="1"/>
    <col min="16" max="16" width="6.140625" customWidth="1"/>
    <col min="17" max="17" width="5.7109375" bestFit="1" customWidth="1"/>
    <col min="18" max="18" width="6.28515625" customWidth="1"/>
    <col min="19" max="19" width="5.5703125" style="18" hidden="1" customWidth="1"/>
    <col min="20" max="20" width="20.42578125" style="18" hidden="1" customWidth="1"/>
    <col min="21" max="24" width="0" hidden="1" customWidth="1"/>
  </cols>
  <sheetData>
    <row r="1" spans="1:20" ht="20.25" x14ac:dyDescent="0.3">
      <c r="A1" s="127" t="s">
        <v>110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6" customHeight="1" x14ac:dyDescent="0.3">
      <c r="B2" s="25"/>
      <c r="E2" s="14"/>
      <c r="F2" s="30"/>
      <c r="H2" s="60"/>
      <c r="I2" s="60"/>
      <c r="J2" s="60"/>
      <c r="K2" s="60"/>
      <c r="L2" s="60"/>
      <c r="M2" s="60"/>
      <c r="N2" s="60"/>
      <c r="O2" s="60"/>
      <c r="Q2" s="20"/>
      <c r="R2" s="20"/>
    </row>
    <row r="3" spans="1:20" ht="12.75" customHeight="1" x14ac:dyDescent="0.2">
      <c r="A3" s="20" t="s">
        <v>8</v>
      </c>
      <c r="B3" s="112"/>
      <c r="C3" s="112"/>
      <c r="D3" s="20" t="s">
        <v>10</v>
      </c>
      <c r="E3" s="112"/>
      <c r="F3" s="129"/>
      <c r="G3" s="129"/>
      <c r="H3" s="20" t="s">
        <v>91</v>
      </c>
      <c r="I3" s="112"/>
      <c r="J3" s="129"/>
      <c r="K3" s="129"/>
      <c r="L3" s="129"/>
      <c r="M3" s="20" t="s">
        <v>11</v>
      </c>
      <c r="N3" s="112"/>
      <c r="O3" s="129"/>
      <c r="P3" s="129"/>
      <c r="Q3" s="129"/>
      <c r="R3" s="129"/>
    </row>
    <row r="4" spans="1:20" ht="12.75" customHeight="1" x14ac:dyDescent="0.2">
      <c r="A4" s="20" t="s">
        <v>9</v>
      </c>
      <c r="B4" s="121">
        <v>1</v>
      </c>
      <c r="C4" s="122"/>
      <c r="D4" s="20" t="s">
        <v>17</v>
      </c>
      <c r="E4" s="130"/>
      <c r="F4" s="129"/>
      <c r="G4" s="129"/>
      <c r="H4" s="20" t="s">
        <v>12</v>
      </c>
      <c r="I4" s="131"/>
      <c r="J4" s="129"/>
      <c r="K4" s="129"/>
      <c r="L4" s="129"/>
      <c r="M4" s="129"/>
      <c r="N4" s="129"/>
      <c r="O4" s="129"/>
      <c r="P4" s="129"/>
      <c r="Q4" s="129"/>
      <c r="R4" s="129"/>
      <c r="S4" s="95"/>
      <c r="T4" s="95"/>
    </row>
    <row r="5" spans="1:20" ht="6" customHeight="1" thickBot="1" x14ac:dyDescent="0.25">
      <c r="A5" s="57"/>
      <c r="B5" s="19"/>
      <c r="C5" s="19"/>
      <c r="D5" s="19"/>
      <c r="E5" s="19"/>
      <c r="F5" s="58"/>
      <c r="G5" s="59"/>
      <c r="H5" s="19"/>
      <c r="I5" s="19"/>
      <c r="J5" s="19"/>
      <c r="K5" s="19"/>
      <c r="L5" s="84"/>
      <c r="M5" s="84"/>
      <c r="N5" s="19"/>
      <c r="O5" s="19"/>
      <c r="P5" s="19"/>
      <c r="Q5" s="19"/>
      <c r="R5" s="19"/>
      <c r="S5" s="95">
        <v>1</v>
      </c>
      <c r="T5" s="95"/>
    </row>
    <row r="6" spans="1:20" ht="6" customHeight="1" thickTop="1" x14ac:dyDescent="0.2">
      <c r="S6" s="18">
        <v>2</v>
      </c>
      <c r="T6" s="18" t="s">
        <v>70</v>
      </c>
    </row>
    <row r="7" spans="1:20" ht="20.25" x14ac:dyDescent="0.3">
      <c r="A7" s="17" t="s">
        <v>6</v>
      </c>
      <c r="S7" s="18">
        <v>3</v>
      </c>
      <c r="T7" s="18" t="s">
        <v>97</v>
      </c>
    </row>
    <row r="8" spans="1:20" s="18" customFormat="1" ht="12.75" customHeight="1" x14ac:dyDescent="0.2">
      <c r="B8" t="s">
        <v>80</v>
      </c>
      <c r="D8"/>
      <c r="E8"/>
      <c r="S8" s="18">
        <v>4</v>
      </c>
      <c r="T8" s="18" t="s">
        <v>71</v>
      </c>
    </row>
    <row r="9" spans="1:20" ht="12.75" customHeight="1" x14ac:dyDescent="0.2">
      <c r="B9" s="132" t="s">
        <v>107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S9" s="18">
        <v>5</v>
      </c>
      <c r="T9" s="18" t="s">
        <v>72</v>
      </c>
    </row>
    <row r="10" spans="1:20" ht="12.75" customHeight="1" x14ac:dyDescent="0.2">
      <c r="I10" s="106"/>
    </row>
    <row r="11" spans="1:20" ht="12.75" customHeight="1" x14ac:dyDescent="0.2"/>
    <row r="12" spans="1:20" x14ac:dyDescent="0.2">
      <c r="I12" s="18" t="s">
        <v>87</v>
      </c>
      <c r="S12" s="18">
        <v>6</v>
      </c>
      <c r="T12" s="18" t="s">
        <v>73</v>
      </c>
    </row>
    <row r="13" spans="1:20" x14ac:dyDescent="0.2">
      <c r="I13" s="85" t="s">
        <v>79</v>
      </c>
      <c r="S13" s="18">
        <v>7</v>
      </c>
      <c r="T13" s="18" t="s">
        <v>74</v>
      </c>
    </row>
    <row r="14" spans="1:20" ht="12.75" customHeight="1" x14ac:dyDescent="0.2">
      <c r="A14" s="18" t="s">
        <v>83</v>
      </c>
      <c r="F14"/>
      <c r="I14" s="86" t="s">
        <v>84</v>
      </c>
      <c r="S14" s="18">
        <v>8</v>
      </c>
    </row>
    <row r="15" spans="1:20" ht="12.75" customHeight="1" x14ac:dyDescent="0.2">
      <c r="B15" t="s">
        <v>79</v>
      </c>
      <c r="F15"/>
      <c r="I15" s="86" t="s">
        <v>81</v>
      </c>
      <c r="S15" s="18">
        <v>9</v>
      </c>
    </row>
    <row r="16" spans="1:20" ht="12.75" customHeight="1" x14ac:dyDescent="0.2">
      <c r="B16" s="14" t="s">
        <v>84</v>
      </c>
      <c r="F16"/>
      <c r="I16" s="85" t="s">
        <v>85</v>
      </c>
      <c r="S16" s="95"/>
      <c r="T16" s="95"/>
    </row>
    <row r="17" spans="1:20" ht="12.75" customHeight="1" x14ac:dyDescent="0.2">
      <c r="B17" s="14" t="s">
        <v>81</v>
      </c>
      <c r="F17"/>
      <c r="I17" s="85" t="s">
        <v>86</v>
      </c>
      <c r="S17" s="95"/>
      <c r="T17" s="95"/>
    </row>
    <row r="18" spans="1:20" ht="12.75" customHeight="1" x14ac:dyDescent="0.2">
      <c r="B18" s="14" t="s">
        <v>82</v>
      </c>
      <c r="F18"/>
      <c r="I18" s="85" t="s">
        <v>88</v>
      </c>
      <c r="S18" s="95"/>
      <c r="T18" s="95"/>
    </row>
    <row r="19" spans="1:20" ht="17.25" customHeight="1" thickBot="1" x14ac:dyDescent="0.25">
      <c r="A19" s="24" t="s">
        <v>108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95"/>
      <c r="T19" s="95"/>
    </row>
    <row r="20" spans="1:20" ht="6" customHeight="1" thickTop="1" x14ac:dyDescent="0.2">
      <c r="H20" s="87"/>
    </row>
    <row r="21" spans="1:20" ht="20.25" x14ac:dyDescent="0.3">
      <c r="A21" s="17" t="s">
        <v>78</v>
      </c>
      <c r="H21" s="88" t="s">
        <v>69</v>
      </c>
    </row>
    <row r="22" spans="1:20" x14ac:dyDescent="0.2">
      <c r="H22" s="89"/>
    </row>
    <row r="23" spans="1:20" x14ac:dyDescent="0.2">
      <c r="H23" s="89"/>
    </row>
    <row r="24" spans="1:20" x14ac:dyDescent="0.2">
      <c r="H24" s="89"/>
      <c r="L24" s="30"/>
    </row>
    <row r="25" spans="1:20" ht="13.5" thickBot="1" x14ac:dyDescent="0.25">
      <c r="H25" s="89"/>
    </row>
    <row r="26" spans="1:20" x14ac:dyDescent="0.2">
      <c r="C26" s="79" t="s">
        <v>0</v>
      </c>
      <c r="D26" s="113" t="s">
        <v>1</v>
      </c>
      <c r="E26" s="114"/>
      <c r="H26" s="89"/>
      <c r="L26" s="18"/>
    </row>
    <row r="27" spans="1:20" x14ac:dyDescent="0.2">
      <c r="C27" s="100" t="s">
        <v>98</v>
      </c>
      <c r="D27" s="110"/>
      <c r="E27" s="111"/>
      <c r="H27" s="89"/>
    </row>
    <row r="28" spans="1:20" x14ac:dyDescent="0.2">
      <c r="C28" s="100" t="s">
        <v>99</v>
      </c>
      <c r="D28" s="110"/>
      <c r="E28" s="111"/>
      <c r="H28" s="89"/>
    </row>
    <row r="29" spans="1:20" x14ac:dyDescent="0.2">
      <c r="C29" s="100" t="s">
        <v>100</v>
      </c>
      <c r="D29" s="110"/>
      <c r="E29" s="111"/>
      <c r="H29" s="89"/>
    </row>
    <row r="30" spans="1:20" x14ac:dyDescent="0.2">
      <c r="C30" s="100" t="s">
        <v>101</v>
      </c>
      <c r="D30" s="110"/>
      <c r="E30" s="111"/>
      <c r="H30" s="89"/>
    </row>
    <row r="31" spans="1:20" x14ac:dyDescent="0.2">
      <c r="C31" s="101" t="s">
        <v>102</v>
      </c>
      <c r="D31" s="110"/>
      <c r="E31" s="111"/>
      <c r="H31" s="89"/>
    </row>
    <row r="32" spans="1:20" x14ac:dyDescent="0.2">
      <c r="C32" s="101" t="s">
        <v>103</v>
      </c>
      <c r="D32" s="110"/>
      <c r="E32" s="111"/>
      <c r="H32" s="89"/>
    </row>
    <row r="33" spans="1:20" ht="13.5" thickBot="1" x14ac:dyDescent="0.25">
      <c r="C33" s="102" t="s">
        <v>104</v>
      </c>
      <c r="D33" s="125"/>
      <c r="E33" s="126"/>
      <c r="H33" s="89"/>
    </row>
    <row r="34" spans="1:20" ht="13.5" thickBot="1" x14ac:dyDescent="0.25">
      <c r="C34" s="91" t="s">
        <v>4</v>
      </c>
      <c r="D34" s="123" t="str">
        <f>IF(OR(D27="", D33=""), "",MROUND((SUM( D27:D33)/100),  0.1))</f>
        <v/>
      </c>
      <c r="E34" s="124"/>
      <c r="H34" s="89"/>
    </row>
    <row r="35" spans="1:20" ht="6" customHeight="1" thickBot="1" x14ac:dyDescent="0.25">
      <c r="A35" s="19"/>
      <c r="B35" s="19"/>
      <c r="C35" s="19"/>
      <c r="D35" s="19"/>
      <c r="E35" s="19"/>
      <c r="F35" s="59"/>
      <c r="G35" s="19"/>
      <c r="H35" s="90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20" ht="21" thickTop="1" x14ac:dyDescent="0.3">
      <c r="A36" s="17" t="s">
        <v>21</v>
      </c>
      <c r="C36" s="72" t="b">
        <v>1</v>
      </c>
      <c r="D36" s="73"/>
      <c r="E36" s="73"/>
      <c r="F36" s="74"/>
      <c r="G36" s="73"/>
    </row>
    <row r="37" spans="1:20" ht="6" customHeight="1" thickBot="1" x14ac:dyDescent="0.25">
      <c r="J37" s="18"/>
    </row>
    <row r="38" spans="1:20" ht="13.5" thickBot="1" x14ac:dyDescent="0.25">
      <c r="A38" s="120" t="s">
        <v>27</v>
      </c>
      <c r="B38" s="115"/>
      <c r="C38" s="115"/>
      <c r="D38" s="115"/>
      <c r="E38" s="115"/>
      <c r="F38" s="115"/>
      <c r="G38" s="115"/>
      <c r="H38" s="120" t="s">
        <v>22</v>
      </c>
      <c r="I38" s="119"/>
      <c r="J38" s="118" t="s">
        <v>105</v>
      </c>
      <c r="K38" s="115"/>
      <c r="L38" s="119"/>
      <c r="M38" s="120" t="s">
        <v>62</v>
      </c>
      <c r="N38" s="116"/>
      <c r="O38" s="116"/>
      <c r="P38" s="116"/>
      <c r="Q38" s="116"/>
      <c r="R38" s="117"/>
    </row>
    <row r="39" spans="1:20" s="29" customFormat="1" ht="54.75" customHeight="1" thickBot="1" x14ac:dyDescent="0.25">
      <c r="A39" s="155" t="s">
        <v>15</v>
      </c>
      <c r="B39" s="156" t="s">
        <v>17</v>
      </c>
      <c r="C39" s="156" t="s">
        <v>16</v>
      </c>
      <c r="D39" s="156" t="s">
        <v>24</v>
      </c>
      <c r="E39" s="156" t="s">
        <v>65</v>
      </c>
      <c r="F39" s="156" t="s">
        <v>18</v>
      </c>
      <c r="G39" s="160" t="s">
        <v>63</v>
      </c>
      <c r="H39" s="155" t="s">
        <v>39</v>
      </c>
      <c r="I39" s="163" t="s">
        <v>20</v>
      </c>
      <c r="J39" s="161" t="s">
        <v>19</v>
      </c>
      <c r="K39" s="157" t="s">
        <v>25</v>
      </c>
      <c r="L39" s="162" t="s">
        <v>106</v>
      </c>
      <c r="M39" s="155" t="s">
        <v>89</v>
      </c>
      <c r="N39" s="156" t="s">
        <v>67</v>
      </c>
      <c r="O39" s="156" t="s">
        <v>90</v>
      </c>
      <c r="P39" s="156" t="s">
        <v>68</v>
      </c>
      <c r="Q39" s="158" t="s">
        <v>64</v>
      </c>
      <c r="R39" s="159" t="s">
        <v>66</v>
      </c>
      <c r="S39" s="96" t="s">
        <v>95</v>
      </c>
      <c r="T39" s="29" t="s">
        <v>94</v>
      </c>
    </row>
    <row r="40" spans="1:20" x14ac:dyDescent="0.2">
      <c r="A40" s="66"/>
      <c r="B40" s="67"/>
      <c r="C40" s="75"/>
      <c r="D40" s="68"/>
      <c r="E40" s="68"/>
      <c r="F40" s="80"/>
      <c r="G40" s="80"/>
      <c r="H40" s="150" t="str">
        <f>IF(OR(F40="",G40=""),"",IF(MROUND(36.83*A48+4.12*C48-123.57,5)&lt;40,40,MROUND(36.83*A48+4.12*C48-123.57,5)))</f>
        <v/>
      </c>
      <c r="I40" s="151" t="str">
        <f>IF(OR(F40="",G40=""),"", IF(F40&lt;3.1, 10,IF(MROUND(4.76*A48+1.68*C48-14.43, 1)&lt;10, 10,MROUND( 4.76*A48+1.68*C48-14.43, 1))))</f>
        <v/>
      </c>
      <c r="J40" s="103"/>
      <c r="K40" s="103"/>
      <c r="L40" s="103"/>
      <c r="M40" s="152" t="str">
        <f>IF(OR(J40="", K40=""), "", IF(ROUND(S40, 0)-S40=0.5, IF(EVEN(S40)-S40=1.5, EVEN(S40)-2, EVEN(S40)), ROUND(S40, 0)))</f>
        <v/>
      </c>
      <c r="N40" s="153" t="str">
        <f>IF(M40="", "", IF(M40&lt;=H40, "Pass", "Fail"))</f>
        <v/>
      </c>
      <c r="O40" s="152" t="str">
        <f>IF(OR(K40="", L40=""), "", IF(ROUND(T40, 0)-T40=0.5, IF(EVEN(T40)-T40=1.5, EVEN(T40)-2, EVEN(T40)), ROUND(T40, 0)))</f>
        <v/>
      </c>
      <c r="P40" s="153" t="str">
        <f t="shared" ref="P40:P44" si="0">IF(O40="", "", IF(O40&lt;=I40, "Pass", "Fail"))</f>
        <v/>
      </c>
      <c r="Q40" s="153" t="str">
        <f t="shared" ref="Q40:Q44" si="1">IF(L40="", "", IF(L40-J40&lt;=E40, "Yes", "No"))</f>
        <v/>
      </c>
      <c r="R40" s="154" t="str">
        <f t="shared" ref="R40:R44" si="2">IF(OR(N40="",P40=""),"",IF(AND(AND(N40="Pass",P40="Pass"),Q40="Yes"),"Pass","Fail"))</f>
        <v/>
      </c>
      <c r="S40" s="97">
        <f t="shared" ref="S40:S44" si="3">K40-J40</f>
        <v>0</v>
      </c>
      <c r="T40" s="98">
        <f t="shared" ref="T40:T44" si="4">(L40-K40)/3</f>
        <v>0</v>
      </c>
    </row>
    <row r="41" spans="1:20" x14ac:dyDescent="0.2">
      <c r="A41" s="69"/>
      <c r="B41" s="138"/>
      <c r="C41" s="76"/>
      <c r="D41" s="109"/>
      <c r="E41" s="109"/>
      <c r="F41" s="81"/>
      <c r="G41" s="81"/>
      <c r="H41" s="139" t="str">
        <f>IF(OR(F41="",G41=""),"",IF(MROUND(36.83*A49+4.12*C49-123.57,5)&lt;40,40,MROUND(36.83*A49+4.12*C49-123.57,5)))</f>
        <v/>
      </c>
      <c r="I41" s="140" t="str">
        <f>IF(OR(F41="",G41=""),"", IF(F41&lt;3.1, 10,IF(MROUND(4.76*A49+1.68*C49-14.43, 1)&lt;10, 10,MROUND( 4.76*A49+1.68*C49-14.43, 1))))</f>
        <v/>
      </c>
      <c r="J41" s="104"/>
      <c r="K41" s="104"/>
      <c r="L41" s="104"/>
      <c r="M41" s="141" t="str">
        <f t="shared" ref="M41:M44" si="5">IF(OR(J41="", K41=""), "", IF(ROUND(S41, 0)-S41=0.5, IF(EVEN(S41)-S41=1.5, EVEN(S41)-2, EVEN(S41)), ROUND(S41, 0)))</f>
        <v/>
      </c>
      <c r="N41" s="142" t="str">
        <f t="shared" ref="N41:N44" si="6">IF(M41="", "", IF(M41&lt;=H41, "Pass", "Fail"))</f>
        <v/>
      </c>
      <c r="O41" s="141" t="str">
        <f t="shared" ref="O41:O44" si="7">IF(OR(K41="", L41=""), "", IF(ROUND(T41, 0)-T41=0.5, IF(EVEN(T41)-T41=1.5, EVEN(T41)-2, EVEN(T41)), ROUND(T41, 0)))</f>
        <v/>
      </c>
      <c r="P41" s="142" t="str">
        <f t="shared" si="0"/>
        <v/>
      </c>
      <c r="Q41" s="142" t="str">
        <f t="shared" si="1"/>
        <v/>
      </c>
      <c r="R41" s="143" t="str">
        <f t="shared" si="2"/>
        <v/>
      </c>
      <c r="S41" s="97">
        <f t="shared" si="3"/>
        <v>0</v>
      </c>
      <c r="T41" s="98">
        <f t="shared" si="4"/>
        <v>0</v>
      </c>
    </row>
    <row r="42" spans="1:20" x14ac:dyDescent="0.2">
      <c r="A42" s="69"/>
      <c r="B42" s="138"/>
      <c r="C42" s="76"/>
      <c r="D42" s="109"/>
      <c r="E42" s="109"/>
      <c r="F42" s="81"/>
      <c r="G42" s="81"/>
      <c r="H42" s="139" t="str">
        <f>IF(OR(F42="",G42=""),"",IF(MROUND(36.83*A50+4.12*C50-123.57,5)&lt;40,40,MROUND(36.83*A50+4.12*C50-123.57,5)))</f>
        <v/>
      </c>
      <c r="I42" s="140" t="str">
        <f>IF(OR(F42="",G42=""),"", IF(F42&lt;3.1, 10,IF(MROUND(4.76*A50+1.68*C50-14.43, 1)&lt;10, 10,MROUND( 4.76*A50+1.68*C50-14.43, 1))))</f>
        <v/>
      </c>
      <c r="J42" s="104"/>
      <c r="K42" s="104"/>
      <c r="L42" s="104"/>
      <c r="M42" s="141" t="str">
        <f t="shared" si="5"/>
        <v/>
      </c>
      <c r="N42" s="142" t="str">
        <f t="shared" si="6"/>
        <v/>
      </c>
      <c r="O42" s="141" t="str">
        <f t="shared" si="7"/>
        <v/>
      </c>
      <c r="P42" s="142" t="str">
        <f t="shared" si="0"/>
        <v/>
      </c>
      <c r="Q42" s="142" t="str">
        <f t="shared" si="1"/>
        <v/>
      </c>
      <c r="R42" s="143" t="str">
        <f t="shared" si="2"/>
        <v/>
      </c>
      <c r="S42" s="97">
        <f t="shared" si="3"/>
        <v>0</v>
      </c>
      <c r="T42" s="98">
        <f>(L42-K42)/3</f>
        <v>0</v>
      </c>
    </row>
    <row r="43" spans="1:20" x14ac:dyDescent="0.2">
      <c r="A43" s="69"/>
      <c r="B43" s="138"/>
      <c r="C43" s="76"/>
      <c r="D43" s="109"/>
      <c r="E43" s="109"/>
      <c r="F43" s="81"/>
      <c r="G43" s="81"/>
      <c r="H43" s="139" t="str">
        <f>IF(OR(F43="",G43=""),"",IF(MROUND(36.83*A51+4.12*C51-123.57,5)&lt;40,40,MROUND(36.83*A51+4.12*C51-123.57,5)))</f>
        <v/>
      </c>
      <c r="I43" s="140" t="str">
        <f>IF(OR(F43="",G43=""),"", IF(F43&lt;3.1, 10,IF(MROUND(4.76*A51+1.68*C51-14.43, 1)&lt;10, 10,MROUND( 4.76*A51+1.68*C51-14.43, 1))))</f>
        <v/>
      </c>
      <c r="J43" s="104"/>
      <c r="K43" s="104"/>
      <c r="L43" s="104"/>
      <c r="M43" s="141" t="str">
        <f t="shared" si="5"/>
        <v/>
      </c>
      <c r="N43" s="142" t="str">
        <f t="shared" si="6"/>
        <v/>
      </c>
      <c r="O43" s="141" t="str">
        <f t="shared" si="7"/>
        <v/>
      </c>
      <c r="P43" s="142" t="str">
        <f t="shared" si="0"/>
        <v/>
      </c>
      <c r="Q43" s="142" t="str">
        <f t="shared" si="1"/>
        <v/>
      </c>
      <c r="R43" s="143" t="str">
        <f t="shared" si="2"/>
        <v/>
      </c>
      <c r="S43" s="97">
        <f t="shared" si="3"/>
        <v>0</v>
      </c>
      <c r="T43" s="98">
        <f t="shared" si="4"/>
        <v>0</v>
      </c>
    </row>
    <row r="44" spans="1:20" ht="13.5" thickBot="1" x14ac:dyDescent="0.25">
      <c r="A44" s="70"/>
      <c r="B44" s="144"/>
      <c r="C44" s="77"/>
      <c r="D44" s="71"/>
      <c r="E44" s="71"/>
      <c r="F44" s="82"/>
      <c r="G44" s="82"/>
      <c r="H44" s="145" t="str">
        <f>IF(OR(F44="",G44=""),"",IF(MROUND(36.83*A52+4.12*C52-123.57,5)&lt;40,40,MROUND(36.83*A52+4.12*C52-123.57,5)))</f>
        <v/>
      </c>
      <c r="I44" s="146" t="str">
        <f>IF(OR(F44="",G44=""),"", IF(F44&lt;3.1, 10,IF(MROUND(4.76*A52+1.68*C52-14.43, 1)&lt;10, 10,MROUND( 4.76*A52+1.68*C52-14.43, 1))))</f>
        <v/>
      </c>
      <c r="J44" s="105"/>
      <c r="K44" s="105"/>
      <c r="L44" s="105"/>
      <c r="M44" s="147" t="str">
        <f t="shared" si="5"/>
        <v/>
      </c>
      <c r="N44" s="148" t="str">
        <f t="shared" si="6"/>
        <v/>
      </c>
      <c r="O44" s="147" t="str">
        <f t="shared" si="7"/>
        <v/>
      </c>
      <c r="P44" s="148" t="str">
        <f t="shared" si="0"/>
        <v/>
      </c>
      <c r="Q44" s="148" t="str">
        <f t="shared" si="1"/>
        <v/>
      </c>
      <c r="R44" s="149" t="str">
        <f t="shared" si="2"/>
        <v/>
      </c>
      <c r="S44" s="97">
        <f t="shared" si="3"/>
        <v>0</v>
      </c>
      <c r="T44" s="98">
        <f t="shared" si="4"/>
        <v>0</v>
      </c>
    </row>
    <row r="45" spans="1:20" x14ac:dyDescent="0.2">
      <c r="A45" s="73" t="s">
        <v>96</v>
      </c>
      <c r="B45" s="78"/>
      <c r="C45" s="1"/>
      <c r="D45" s="1"/>
      <c r="E45" s="1"/>
      <c r="G45" s="1"/>
      <c r="H45" s="1"/>
      <c r="I45" s="1"/>
      <c r="J45" s="1"/>
      <c r="K45" s="1"/>
      <c r="L45" s="1"/>
      <c r="M45" s="30"/>
      <c r="N45" s="1"/>
      <c r="O45" s="1"/>
      <c r="R45" s="25"/>
    </row>
    <row r="46" spans="1:20" ht="12.75" customHeight="1" x14ac:dyDescent="0.2">
      <c r="B46" s="62"/>
      <c r="C46" s="1"/>
      <c r="D46" s="1"/>
      <c r="E46" s="1"/>
      <c r="G46" s="1"/>
      <c r="H46" s="1"/>
      <c r="I46" s="1"/>
      <c r="J46" s="1"/>
      <c r="K46" s="1"/>
      <c r="L46" s="1"/>
      <c r="M46" s="1"/>
      <c r="N46" s="1"/>
    </row>
    <row r="47" spans="1:20" ht="12.75" hidden="1" customHeight="1" x14ac:dyDescent="0.2">
      <c r="A47" s="63" t="s">
        <v>18</v>
      </c>
      <c r="C47" s="62" t="s">
        <v>61</v>
      </c>
      <c r="D47" s="1"/>
      <c r="E47" s="1"/>
      <c r="G47" s="1"/>
      <c r="H47" s="1"/>
      <c r="I47" s="1"/>
      <c r="J47" s="1"/>
      <c r="K47" s="1"/>
      <c r="L47" s="1"/>
      <c r="M47" s="1"/>
      <c r="N47" s="5"/>
    </row>
    <row r="48" spans="1:20" ht="12.75" hidden="1" customHeight="1" x14ac:dyDescent="0.2">
      <c r="A48" s="108" t="str">
        <f>IF(F40="","",IF(F40&lt;3.05, $A$55,IF(F40&lt;3.55,$A$56,IF(F40&lt;4.05,$A$57,IF(F40&lt;4.55,$A$58,IF(F40&lt;5.05,$A$59,IF(F40&lt;5.55,$A$60,IF(F40&gt;=5.55,$A$61,"ERROR"))))))))</f>
        <v/>
      </c>
      <c r="C48" s="92" t="str">
        <f t="shared" ref="C48:C52" si="8">IF(G40="","",IF(G40&lt;4.95,$C$56,IF(G40&lt;8.05,$C$57,IF(G40&gt;8.05,$C$58,"ERROR"))))</f>
        <v/>
      </c>
      <c r="D48" s="1"/>
      <c r="E48" s="1"/>
      <c r="G48" s="1"/>
      <c r="H48" s="1"/>
      <c r="I48" s="1"/>
      <c r="J48" s="1"/>
      <c r="K48" s="1"/>
      <c r="L48" s="1"/>
      <c r="M48" s="1"/>
      <c r="N48" s="5"/>
    </row>
    <row r="49" spans="1:14" ht="12.75" hidden="1" customHeight="1" x14ac:dyDescent="0.2">
      <c r="A49" s="61" t="str">
        <f>IF(F41="","",IF(F41&lt;3.55,$A$56,IF(F41&lt;4.05,$A$57,IF(F41&lt;4.55,$A$58,IF(F41&lt;5.05,$A$59,IF(F41&lt;5.55,$A$60,IF(F41&gt;=5.55,$A$61,"ERROR")))))))</f>
        <v/>
      </c>
      <c r="C49" s="92" t="str">
        <f t="shared" si="8"/>
        <v/>
      </c>
      <c r="D49" s="1"/>
      <c r="E49" s="1"/>
      <c r="G49" s="1"/>
      <c r="H49" s="1"/>
      <c r="I49" s="1"/>
      <c r="J49" s="1"/>
      <c r="K49" s="1"/>
      <c r="L49" s="1"/>
      <c r="M49" s="1"/>
      <c r="N49" s="1"/>
    </row>
    <row r="50" spans="1:14" ht="12.75" hidden="1" customHeight="1" x14ac:dyDescent="0.2">
      <c r="A50" s="61" t="str">
        <f>IF(F42="","",IF(F42&lt;3.55,$A$56,IF(F42&lt;4.05,$A$57,IF(F42&lt;4.55,$A$58,IF(F42&lt;5.05,$A$59,IF(F42&lt;5.55,$A$60,IF(F42&gt;=5.55,$A$61,"ERROR")))))))</f>
        <v/>
      </c>
      <c r="C50" s="92" t="str">
        <f t="shared" si="8"/>
        <v/>
      </c>
      <c r="D50" s="1"/>
      <c r="E50" s="1"/>
      <c r="G50" s="1"/>
      <c r="H50" s="1"/>
      <c r="I50" s="1"/>
      <c r="J50" s="1"/>
      <c r="K50" s="1"/>
      <c r="L50" s="1"/>
      <c r="M50" s="1"/>
      <c r="N50" s="1"/>
    </row>
    <row r="51" spans="1:14" ht="12.75" hidden="1" customHeight="1" x14ac:dyDescent="0.2">
      <c r="A51" s="61" t="str">
        <f>IF(F43="","",IF(F43&lt;3.55,$A$56,IF(F43&lt;4.05,$A$57,IF(F43&lt;4.55,$A$58,IF(F43&lt;5.05,$A$59,IF(F43&lt;5.55,$A$60,IF(F43&gt;=5.55,$A$61,"ERROR")))))))</f>
        <v/>
      </c>
      <c r="C51" s="92" t="str">
        <f t="shared" si="8"/>
        <v/>
      </c>
      <c r="D51" s="1"/>
      <c r="E51" s="1"/>
      <c r="G51" s="1"/>
      <c r="H51" s="1"/>
      <c r="I51" s="1"/>
      <c r="J51" s="1"/>
      <c r="K51" s="1"/>
      <c r="L51" s="1"/>
      <c r="M51" s="1"/>
      <c r="N51" s="1"/>
    </row>
    <row r="52" spans="1:14" ht="12.75" hidden="1" customHeight="1" x14ac:dyDescent="0.2">
      <c r="A52" s="61" t="str">
        <f>IF(F44="","",IF(F44&lt;3.55,$A$56,IF(F44&lt;4.05,$A$57,IF(F44&lt;4.55,$A$58,IF(F44&lt;5.05,$A$59,IF(F44&lt;5.55,$A$60,IF(F44&gt;=5.55,$A$61,"ERROR")))))))</f>
        <v/>
      </c>
      <c r="C52" s="92" t="str">
        <f t="shared" si="8"/>
        <v/>
      </c>
      <c r="D52" s="1"/>
      <c r="E52" s="1"/>
      <c r="G52" s="1"/>
      <c r="H52" s="1"/>
      <c r="I52" s="1"/>
      <c r="J52" s="1"/>
      <c r="K52" s="1"/>
      <c r="L52" s="1"/>
      <c r="M52" s="1"/>
      <c r="N52" s="1"/>
    </row>
    <row r="53" spans="1:14" ht="12.75" hidden="1" customHeight="1" x14ac:dyDescent="0.2">
      <c r="A53" s="61" t="s">
        <v>18</v>
      </c>
      <c r="B53" s="1"/>
      <c r="C53" s="92" t="s">
        <v>61</v>
      </c>
      <c r="D53" s="1"/>
      <c r="E53" s="1"/>
      <c r="G53" s="1"/>
      <c r="H53" s="1"/>
      <c r="I53" s="1"/>
      <c r="J53" s="1"/>
      <c r="K53" s="1"/>
      <c r="L53" s="1"/>
      <c r="M53" s="1"/>
      <c r="N53" s="1"/>
    </row>
    <row r="54" spans="1:14" ht="12.75" hidden="1" customHeight="1" x14ac:dyDescent="0.2">
      <c r="A54" s="94" t="s">
        <v>92</v>
      </c>
      <c r="B54" s="93" t="s">
        <v>93</v>
      </c>
      <c r="C54" s="94" t="s">
        <v>92</v>
      </c>
      <c r="D54" s="93" t="s">
        <v>93</v>
      </c>
      <c r="E54" s="1"/>
      <c r="G54" s="1"/>
      <c r="H54" s="1"/>
      <c r="I54" s="1"/>
      <c r="J54" s="1"/>
      <c r="K54" s="1"/>
      <c r="L54" s="1"/>
      <c r="M54" s="1"/>
      <c r="N54" s="1"/>
    </row>
    <row r="55" spans="1:14" ht="12.75" hidden="1" customHeight="1" x14ac:dyDescent="0.2">
      <c r="A55" s="107">
        <v>3</v>
      </c>
      <c r="B55" s="64" t="s">
        <v>109</v>
      </c>
      <c r="C55" s="107">
        <v>4</v>
      </c>
      <c r="D55" s="65" t="s">
        <v>75</v>
      </c>
      <c r="E55" s="1"/>
      <c r="G55" s="1"/>
      <c r="H55" s="1"/>
      <c r="I55" s="1"/>
      <c r="J55" s="1"/>
      <c r="K55" s="1"/>
      <c r="L55" s="1"/>
      <c r="M55" s="1"/>
      <c r="N55" s="1"/>
    </row>
    <row r="56" spans="1:14" ht="12.75" hidden="1" customHeight="1" x14ac:dyDescent="0.2">
      <c r="A56" s="55">
        <v>3.3</v>
      </c>
      <c r="B56" s="64" t="s">
        <v>55</v>
      </c>
      <c r="C56" s="55">
        <v>4</v>
      </c>
      <c r="D56" s="65" t="s">
        <v>75</v>
      </c>
      <c r="E56" s="1"/>
      <c r="G56" s="1"/>
      <c r="H56" s="1"/>
      <c r="I56" s="1"/>
      <c r="J56" s="1"/>
      <c r="K56" s="1"/>
      <c r="L56" s="1"/>
      <c r="M56" s="1"/>
      <c r="N56" s="1"/>
    </row>
    <row r="57" spans="1:14" ht="12.75" hidden="1" customHeight="1" x14ac:dyDescent="0.2">
      <c r="A57" s="55">
        <v>3.8</v>
      </c>
      <c r="B57" s="64" t="s">
        <v>56</v>
      </c>
      <c r="C57" s="55">
        <v>6.5</v>
      </c>
      <c r="D57" s="65" t="s">
        <v>76</v>
      </c>
      <c r="E57" s="1"/>
      <c r="G57" s="1"/>
      <c r="H57" s="1"/>
      <c r="I57" s="1"/>
      <c r="J57" s="1"/>
      <c r="K57" s="1"/>
      <c r="L57" s="1"/>
      <c r="M57" s="1"/>
      <c r="N57" s="1"/>
    </row>
    <row r="58" spans="1:14" ht="12.75" hidden="1" customHeight="1" x14ac:dyDescent="0.2">
      <c r="A58" s="55">
        <v>4.3</v>
      </c>
      <c r="B58" s="64" t="s">
        <v>57</v>
      </c>
      <c r="C58" s="55">
        <v>9</v>
      </c>
      <c r="D58" s="65" t="s">
        <v>77</v>
      </c>
      <c r="E58" s="1"/>
      <c r="G58" s="1"/>
      <c r="H58" s="1"/>
      <c r="I58" s="1"/>
      <c r="J58" s="1"/>
      <c r="K58" s="1"/>
      <c r="L58" s="1"/>
      <c r="M58" s="1"/>
      <c r="N58" s="1"/>
    </row>
    <row r="59" spans="1:14" ht="12.75" hidden="1" customHeight="1" x14ac:dyDescent="0.2">
      <c r="A59" s="83">
        <v>4.7</v>
      </c>
      <c r="B59" s="64" t="s">
        <v>58</v>
      </c>
      <c r="C59" s="55"/>
      <c r="D59" s="65"/>
      <c r="E59" s="1"/>
      <c r="G59" s="1"/>
      <c r="H59" s="1"/>
      <c r="I59" s="1"/>
      <c r="J59" s="1"/>
      <c r="K59" s="1"/>
      <c r="L59" s="1"/>
      <c r="M59" s="1"/>
      <c r="N59" s="1"/>
    </row>
    <row r="60" spans="1:14" ht="12.75" hidden="1" customHeight="1" x14ac:dyDescent="0.2">
      <c r="A60" s="83">
        <v>5.2</v>
      </c>
      <c r="B60" s="64" t="s">
        <v>59</v>
      </c>
      <c r="C60" s="55"/>
      <c r="D60" s="65"/>
      <c r="E60" s="1"/>
      <c r="G60" s="1"/>
      <c r="H60" s="1"/>
      <c r="I60" s="1"/>
      <c r="J60" s="1"/>
      <c r="K60" s="1"/>
      <c r="L60" s="1"/>
      <c r="M60" s="1"/>
      <c r="N60" s="1"/>
    </row>
    <row r="61" spans="1:14" ht="12.75" hidden="1" customHeight="1" x14ac:dyDescent="0.2">
      <c r="A61" s="83">
        <v>5.7</v>
      </c>
      <c r="B61" s="64" t="s">
        <v>60</v>
      </c>
      <c r="C61" s="1"/>
      <c r="D61" s="1"/>
      <c r="E61" s="1"/>
      <c r="G61" s="1"/>
      <c r="H61" s="1"/>
      <c r="I61" s="1"/>
      <c r="J61" s="1"/>
      <c r="K61" s="1"/>
      <c r="L61" s="1"/>
      <c r="M61" s="1"/>
      <c r="N61" s="1"/>
    </row>
    <row r="62" spans="1:14" ht="15.75" hidden="1" x14ac:dyDescent="0.2">
      <c r="A62" s="1"/>
      <c r="B62" s="1"/>
      <c r="C62" s="1"/>
      <c r="D62" s="1"/>
      <c r="E62" s="1"/>
      <c r="G62" s="1"/>
      <c r="H62" s="99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G144" s="1"/>
      <c r="H144" s="1"/>
      <c r="I144" s="1"/>
      <c r="J144" s="1"/>
      <c r="K144" s="1"/>
      <c r="L144" s="1"/>
      <c r="M144" s="1"/>
      <c r="N144" s="1"/>
    </row>
  </sheetData>
  <sheetProtection algorithmName="SHA-512" hashValue="qaLyoIvvQ7X6gfF8dlndXVYzP3zidORPhP7GOLcT09s1NuoNS2TiCQ7+1M6KKYv33A0r5qvw+Sj6lPjYVIVEbA==" saltValue="o0RoU6MW31vZ8fE32BxVng==" spinCount="100000" sheet="1" objects="1" scenarios="1"/>
  <dataConsolidate/>
  <mergeCells count="22">
    <mergeCell ref="A1:R1"/>
    <mergeCell ref="N3:R3"/>
    <mergeCell ref="I3:L3"/>
    <mergeCell ref="D28:E28"/>
    <mergeCell ref="E3:G3"/>
    <mergeCell ref="E4:G4"/>
    <mergeCell ref="I4:R4"/>
    <mergeCell ref="B9:N9"/>
    <mergeCell ref="D29:E29"/>
    <mergeCell ref="B3:C3"/>
    <mergeCell ref="D26:E26"/>
    <mergeCell ref="D27:E27"/>
    <mergeCell ref="M38:R38"/>
    <mergeCell ref="J38:L38"/>
    <mergeCell ref="H38:I38"/>
    <mergeCell ref="A38:G38"/>
    <mergeCell ref="D32:E32"/>
    <mergeCell ref="B4:C4"/>
    <mergeCell ref="D34:E34"/>
    <mergeCell ref="D30:E30"/>
    <mergeCell ref="D31:E31"/>
    <mergeCell ref="D33:E33"/>
  </mergeCells>
  <phoneticPr fontId="0" type="noConversion"/>
  <conditionalFormatting sqref="N40:N44 P40:P44 R40:R44">
    <cfRule type="cellIs" dxfId="9" priority="1" stopIfTrue="1" operator="equal">
      <formula>"Pass"</formula>
    </cfRule>
    <cfRule type="cellIs" dxfId="8" priority="2" stopIfTrue="1" operator="equal">
      <formula>"Fail"</formula>
    </cfRule>
  </conditionalFormatting>
  <conditionalFormatting sqref="Q40:Q44">
    <cfRule type="cellIs" dxfId="7" priority="3" stopIfTrue="1" operator="equal">
      <formula>"Yes"</formula>
    </cfRule>
    <cfRule type="cellIs" dxfId="6" priority="4" stopIfTrue="1" operator="equal">
      <formula>"No"</formula>
    </cfRule>
  </conditionalFormatting>
  <conditionalFormatting sqref="D28">
    <cfRule type="cellIs" dxfId="5" priority="5" stopIfTrue="1" operator="greaterThan">
      <formula>$D$27</formula>
    </cfRule>
  </conditionalFormatting>
  <conditionalFormatting sqref="D29">
    <cfRule type="cellIs" dxfId="4" priority="6" stopIfTrue="1" operator="greaterThan">
      <formula>$D$28</formula>
    </cfRule>
  </conditionalFormatting>
  <conditionalFormatting sqref="D30">
    <cfRule type="cellIs" dxfId="3" priority="7" stopIfTrue="1" operator="greaterThan">
      <formula>$D$29</formula>
    </cfRule>
  </conditionalFormatting>
  <conditionalFormatting sqref="D31">
    <cfRule type="cellIs" dxfId="2" priority="8" stopIfTrue="1" operator="greaterThan">
      <formula>$D$30</formula>
    </cfRule>
  </conditionalFormatting>
  <conditionalFormatting sqref="D32">
    <cfRule type="cellIs" dxfId="1" priority="9" stopIfTrue="1" operator="greaterThan">
      <formula>$D$31</formula>
    </cfRule>
  </conditionalFormatting>
  <conditionalFormatting sqref="D33">
    <cfRule type="cellIs" dxfId="0" priority="10" stopIfTrue="1" operator="greaterThan">
      <formula>$D$32</formula>
    </cfRule>
  </conditionalFormatting>
  <dataValidations count="3">
    <dataValidation type="decimal" allowBlank="1" showInputMessage="1" showErrorMessage="1" error="Value must be between 0 and 100." sqref="D27:D33">
      <formula1>0</formula1>
      <formula2>100</formula2>
    </dataValidation>
    <dataValidation type="decimal" allowBlank="1" showInputMessage="1" showErrorMessage="1" promptTitle="Moisture Content" prompt="Please enter the MC to the nearest 0.1." sqref="G40:G44">
      <formula1>0</formula1>
      <formula2>20</formula2>
    </dataValidation>
    <dataValidation allowBlank="1" showInputMessage="1" showErrorMessage="1" promptTitle="Gradation Number" prompt="Please enter the GN to the nearest 0.1." sqref="F40:F44"/>
  </dataValidations>
  <pageMargins left="0.15" right="0.15" top="0.15" bottom="0.15" header="0.5" footer="0.5"/>
  <pageSetup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9" r:id="rId4" name="Drop Down 19">
              <controlPr locked="0" defaultSize="0" autoLine="0" autoPict="0">
                <anchor moveWithCells="1">
                  <from>
                    <xdr:col>1</xdr:col>
                    <xdr:colOff>0</xdr:colOff>
                    <xdr:row>3</xdr:row>
                    <xdr:rowOff>19050</xdr:rowOff>
                  </from>
                  <to>
                    <xdr:col>3</xdr:col>
                    <xdr:colOff>123825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64"/>
  <sheetViews>
    <sheetView topLeftCell="A16" workbookViewId="0">
      <selection activeCell="F27" sqref="F27:F29"/>
    </sheetView>
  </sheetViews>
  <sheetFormatPr defaultRowHeight="12.75" x14ac:dyDescent="0.2"/>
  <cols>
    <col min="3" max="3" width="8.28515625" bestFit="1" customWidth="1"/>
    <col min="4" max="4" width="10" customWidth="1"/>
    <col min="6" max="6" width="8.28515625" customWidth="1"/>
    <col min="7" max="7" width="10" bestFit="1" customWidth="1"/>
  </cols>
  <sheetData>
    <row r="1" spans="1:11" ht="26.25" x14ac:dyDescent="0.4">
      <c r="A1" s="133" t="s">
        <v>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3" customHeight="1" x14ac:dyDescent="0.2"/>
    <row r="3" spans="1:11" ht="20.25" x14ac:dyDescent="0.3">
      <c r="A3" s="17" t="s">
        <v>7</v>
      </c>
    </row>
    <row r="4" spans="1:11" s="18" customFormat="1" ht="13.5" customHeight="1" x14ac:dyDescent="0.2">
      <c r="A4" s="20"/>
      <c r="B4" s="21"/>
      <c r="C4" s="21"/>
      <c r="D4" s="20" t="s">
        <v>10</v>
      </c>
      <c r="E4" s="21"/>
      <c r="F4" s="21"/>
      <c r="G4" s="20" t="s">
        <v>11</v>
      </c>
      <c r="H4" s="21"/>
      <c r="I4" s="21"/>
      <c r="J4" s="21"/>
      <c r="K4" s="21"/>
    </row>
    <row r="5" spans="1:11" s="18" customFormat="1" ht="13.5" customHeight="1" x14ac:dyDescent="0.2">
      <c r="A5" s="20" t="s">
        <v>9</v>
      </c>
      <c r="B5" s="21"/>
      <c r="C5" s="22"/>
      <c r="D5" s="20" t="s">
        <v>12</v>
      </c>
      <c r="E5" s="22"/>
      <c r="F5" s="22"/>
      <c r="G5" s="43"/>
      <c r="H5" s="21"/>
      <c r="I5" s="21"/>
      <c r="J5" s="21"/>
      <c r="K5" s="21"/>
    </row>
    <row r="6" spans="1:11" s="18" customFormat="1" ht="3" customHeight="1" thickBot="1" x14ac:dyDescent="0.25">
      <c r="A6" s="23"/>
      <c r="B6" s="24"/>
      <c r="C6" s="24"/>
      <c r="D6" s="23"/>
      <c r="E6" s="24"/>
      <c r="F6" s="24"/>
      <c r="G6" s="23"/>
      <c r="H6" s="24"/>
      <c r="I6" s="24"/>
      <c r="J6" s="24"/>
      <c r="K6" s="24"/>
    </row>
    <row r="7" spans="1:11" s="18" customFormat="1" ht="3" customHeight="1" thickTop="1" x14ac:dyDescent="0.2"/>
    <row r="8" spans="1:11" ht="20.25" x14ac:dyDescent="0.3">
      <c r="A8" s="17" t="s">
        <v>6</v>
      </c>
    </row>
    <row r="9" spans="1:11" x14ac:dyDescent="0.2">
      <c r="B9" t="s">
        <v>54</v>
      </c>
    </row>
    <row r="10" spans="1:11" x14ac:dyDescent="0.2">
      <c r="B10" t="s">
        <v>50</v>
      </c>
    </row>
    <row r="11" spans="1:11" x14ac:dyDescent="0.2">
      <c r="B11" t="s">
        <v>51</v>
      </c>
    </row>
    <row r="12" spans="1:11" x14ac:dyDescent="0.2">
      <c r="B12" t="s">
        <v>47</v>
      </c>
    </row>
    <row r="13" spans="1:11" x14ac:dyDescent="0.2">
      <c r="B13" t="s">
        <v>48</v>
      </c>
    </row>
    <row r="14" spans="1:11" x14ac:dyDescent="0.2">
      <c r="B14" t="s">
        <v>49</v>
      </c>
    </row>
    <row r="15" spans="1:11" x14ac:dyDescent="0.2">
      <c r="B15" t="s">
        <v>52</v>
      </c>
    </row>
    <row r="16" spans="1:11" x14ac:dyDescent="0.2">
      <c r="B16" t="s">
        <v>53</v>
      </c>
    </row>
    <row r="17" spans="1:11" ht="3" customHeight="1" thickBo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3" customHeight="1" thickTop="1" x14ac:dyDescent="0.2"/>
    <row r="19" spans="1:11" ht="20.25" x14ac:dyDescent="0.3">
      <c r="A19" s="17" t="s">
        <v>5</v>
      </c>
    </row>
    <row r="20" spans="1:11" ht="3" customHeight="1" x14ac:dyDescent="0.3">
      <c r="A20" s="17"/>
    </row>
    <row r="21" spans="1:11" s="28" customFormat="1" x14ac:dyDescent="0.2">
      <c r="A21" s="27"/>
      <c r="B21" s="28" t="s">
        <v>14</v>
      </c>
    </row>
    <row r="22" spans="1:11" ht="12.75" customHeight="1" x14ac:dyDescent="0.3">
      <c r="A22" s="17"/>
    </row>
    <row r="23" spans="1:11" ht="12.75" customHeight="1" x14ac:dyDescent="0.3">
      <c r="A23" s="17"/>
    </row>
    <row r="24" spans="1:11" ht="12.75" customHeight="1" x14ac:dyDescent="0.3">
      <c r="A24" s="17"/>
    </row>
    <row r="25" spans="1:11" ht="3" customHeight="1" x14ac:dyDescent="0.2">
      <c r="D25" s="14"/>
      <c r="E25" s="14"/>
    </row>
    <row r="26" spans="1:11" x14ac:dyDescent="0.2">
      <c r="C26" s="8" t="s">
        <v>0</v>
      </c>
      <c r="D26" s="9" t="s">
        <v>1</v>
      </c>
      <c r="F26" s="8" t="s">
        <v>0</v>
      </c>
      <c r="G26" s="9" t="s">
        <v>1</v>
      </c>
    </row>
    <row r="27" spans="1:11" x14ac:dyDescent="0.2">
      <c r="C27" s="6" t="s">
        <v>29</v>
      </c>
      <c r="D27" s="1"/>
      <c r="F27" s="10" t="s">
        <v>33</v>
      </c>
      <c r="G27" s="5"/>
    </row>
    <row r="28" spans="1:11" x14ac:dyDescent="0.2">
      <c r="C28" s="6" t="s">
        <v>30</v>
      </c>
      <c r="D28" s="1"/>
      <c r="F28" s="10" t="s">
        <v>34</v>
      </c>
      <c r="G28" s="5"/>
    </row>
    <row r="29" spans="1:11" x14ac:dyDescent="0.2">
      <c r="C29" s="6" t="s">
        <v>31</v>
      </c>
      <c r="D29" s="1"/>
      <c r="F29" s="10" t="s">
        <v>35</v>
      </c>
      <c r="G29" s="5"/>
    </row>
    <row r="30" spans="1:11" ht="12.75" customHeight="1" thickBot="1" x14ac:dyDescent="0.25">
      <c r="C30" s="7" t="s">
        <v>32</v>
      </c>
      <c r="D30" s="1"/>
    </row>
    <row r="31" spans="1:11" ht="12.75" customHeight="1" thickBot="1" x14ac:dyDescent="0.25">
      <c r="C31" s="2" t="s">
        <v>2</v>
      </c>
      <c r="D31" s="4" t="str">
        <f>IF(D30="", "", SUM(D27:D30)/100)</f>
        <v/>
      </c>
      <c r="F31" s="2" t="s">
        <v>3</v>
      </c>
      <c r="G31" s="4" t="str">
        <f>IF(G29="", "", SUM(G27:G29)/100)</f>
        <v/>
      </c>
      <c r="I31" s="2" t="s">
        <v>4</v>
      </c>
      <c r="J31" s="4" t="str">
        <f>IF(G29="", "", D31+G31)</f>
        <v/>
      </c>
    </row>
    <row r="61" spans="1:11" ht="13.5" thickBot="1" x14ac:dyDescent="0.25"/>
    <row r="62" spans="1:11" ht="13.5" thickBot="1" x14ac:dyDescent="0.25">
      <c r="C62" s="56"/>
      <c r="D62" s="11"/>
      <c r="E62" s="12"/>
      <c r="F62" s="13" t="s">
        <v>46</v>
      </c>
      <c r="G62" s="3" t="str">
        <f>IF(J31="", "", 18.53-2.23*D31-27.96*G31+7.35*D31*G31)</f>
        <v/>
      </c>
    </row>
    <row r="63" spans="1:11" ht="5.25" customHeight="1" x14ac:dyDescent="0.2">
      <c r="A63" s="9"/>
      <c r="B63" s="9"/>
      <c r="C63" s="9"/>
      <c r="D63" s="9"/>
      <c r="E63" s="9"/>
      <c r="F63" s="9"/>
      <c r="G63" s="9"/>
      <c r="H63" s="43"/>
      <c r="I63" s="44"/>
      <c r="J63" s="9"/>
      <c r="K63" s="9"/>
    </row>
    <row r="64" spans="1:11" ht="12.75" customHeight="1" x14ac:dyDescent="0.2">
      <c r="E64" s="14"/>
      <c r="F64" s="14"/>
      <c r="G64" s="14"/>
      <c r="H64" s="15"/>
      <c r="I64" s="16"/>
      <c r="K64" s="25" t="s">
        <v>41</v>
      </c>
    </row>
  </sheetData>
  <mergeCells count="1">
    <mergeCell ref="A1:K1"/>
  </mergeCells>
  <phoneticPr fontId="0" type="noConversion"/>
  <pageMargins left="0.25" right="0.25" top="0.25" bottom="0.25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6086" r:id="rId4">
          <objectPr defaultSize="0" autoPict="0" r:id="rId5">
            <anchor moveWithCells="1">
              <from>
                <xdr:col>1</xdr:col>
                <xdr:colOff>247650</xdr:colOff>
                <xdr:row>21</xdr:row>
                <xdr:rowOff>28575</xdr:rowOff>
              </from>
              <to>
                <xdr:col>3</xdr:col>
                <xdr:colOff>438150</xdr:colOff>
                <xdr:row>23</xdr:row>
                <xdr:rowOff>104775</xdr:rowOff>
              </to>
            </anchor>
          </objectPr>
        </oleObject>
      </mc:Choice>
      <mc:Fallback>
        <oleObject progId="Equation.3" shapeId="46086" r:id="rId4"/>
      </mc:Fallback>
    </mc:AlternateContent>
    <mc:AlternateContent xmlns:mc="http://schemas.openxmlformats.org/markup-compatibility/2006">
      <mc:Choice Requires="x14">
        <oleObject progId="Equation.3" shapeId="46087" r:id="rId6">
          <objectPr defaultSize="0" r:id="rId7">
            <anchor moveWithCells="1">
              <from>
                <xdr:col>5</xdr:col>
                <xdr:colOff>38100</xdr:colOff>
                <xdr:row>21</xdr:row>
                <xdr:rowOff>66675</xdr:rowOff>
              </from>
              <to>
                <xdr:col>7</xdr:col>
                <xdr:colOff>76200</xdr:colOff>
                <xdr:row>23</xdr:row>
                <xdr:rowOff>76200</xdr:rowOff>
              </to>
            </anchor>
          </objectPr>
        </oleObject>
      </mc:Choice>
      <mc:Fallback>
        <oleObject progId="Equation.3" shapeId="46087" r:id="rId6"/>
      </mc:Fallback>
    </mc:AlternateContent>
    <mc:AlternateContent xmlns:mc="http://schemas.openxmlformats.org/markup-compatibility/2006">
      <mc:Choice Requires="x14">
        <oleObject progId="Equation.3" shapeId="46088" r:id="rId8">
          <objectPr defaultSize="0" r:id="rId9">
            <anchor moveWithCells="1">
              <from>
                <xdr:col>8</xdr:col>
                <xdr:colOff>276225</xdr:colOff>
                <xdr:row>22</xdr:row>
                <xdr:rowOff>9525</xdr:rowOff>
              </from>
              <to>
                <xdr:col>10</xdr:col>
                <xdr:colOff>76200</xdr:colOff>
                <xdr:row>23</xdr:row>
                <xdr:rowOff>0</xdr:rowOff>
              </to>
            </anchor>
          </objectPr>
        </oleObject>
      </mc:Choice>
      <mc:Fallback>
        <oleObject progId="Equation.3" shapeId="46088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45"/>
  <sheetViews>
    <sheetView workbookViewId="0">
      <selection activeCell="F27" sqref="F27:F29"/>
    </sheetView>
  </sheetViews>
  <sheetFormatPr defaultRowHeight="12.75" x14ac:dyDescent="0.2"/>
  <cols>
    <col min="1" max="1" width="5.42578125" customWidth="1"/>
    <col min="2" max="6" width="7.42578125" customWidth="1"/>
    <col min="7" max="7" width="8.140625" style="1" customWidth="1"/>
    <col min="8" max="13" width="9.7109375" customWidth="1"/>
    <col min="14" max="14" width="5.7109375" customWidth="1"/>
    <col min="15" max="15" width="9.7109375" customWidth="1"/>
    <col min="16" max="16" width="5.7109375" customWidth="1"/>
    <col min="17" max="17" width="5.42578125" customWidth="1"/>
  </cols>
  <sheetData>
    <row r="1" spans="1:17" ht="20.25" x14ac:dyDescent="0.3">
      <c r="A1" s="42" t="s">
        <v>8</v>
      </c>
      <c r="B1" s="9"/>
      <c r="C1" s="9"/>
      <c r="F1" s="14"/>
      <c r="G1" s="30"/>
      <c r="H1" s="17" t="s">
        <v>38</v>
      </c>
      <c r="J1" s="16"/>
      <c r="Q1" s="25" t="s">
        <v>40</v>
      </c>
    </row>
    <row r="3" spans="1:17" x14ac:dyDescent="0.2">
      <c r="G3" s="25" t="s">
        <v>9</v>
      </c>
      <c r="H3" s="31"/>
      <c r="I3" s="9"/>
    </row>
    <row r="4" spans="1:17" x14ac:dyDescent="0.2">
      <c r="G4" s="25" t="s">
        <v>13</v>
      </c>
      <c r="H4" s="32"/>
      <c r="I4" s="26"/>
    </row>
    <row r="6" spans="1:17" x14ac:dyDescent="0.2">
      <c r="C6" t="s">
        <v>28</v>
      </c>
    </row>
    <row r="23" spans="2:16" ht="13.5" thickBot="1" x14ac:dyDescent="0.25"/>
    <row r="24" spans="2:16" x14ac:dyDescent="0.2">
      <c r="B24" s="135" t="s">
        <v>27</v>
      </c>
      <c r="C24" s="137"/>
      <c r="D24" s="137"/>
      <c r="E24" s="137"/>
      <c r="F24" s="137"/>
      <c r="G24" s="136"/>
      <c r="H24" s="135" t="s">
        <v>22</v>
      </c>
      <c r="I24" s="136"/>
      <c r="J24" s="135" t="s">
        <v>21</v>
      </c>
      <c r="K24" s="137"/>
      <c r="L24" s="137"/>
      <c r="M24" s="137"/>
      <c r="N24" s="137"/>
      <c r="O24" s="137"/>
      <c r="P24" s="136"/>
    </row>
    <row r="25" spans="2:16" s="29" customFormat="1" ht="51" x14ac:dyDescent="0.2">
      <c r="B25" s="35" t="s">
        <v>15</v>
      </c>
      <c r="C25" s="33" t="s">
        <v>17</v>
      </c>
      <c r="D25" s="33" t="s">
        <v>16</v>
      </c>
      <c r="E25" s="33" t="s">
        <v>24</v>
      </c>
      <c r="F25" s="33" t="s">
        <v>18</v>
      </c>
      <c r="G25" s="36" t="s">
        <v>43</v>
      </c>
      <c r="H25" s="35" t="s">
        <v>45</v>
      </c>
      <c r="I25" s="36" t="s">
        <v>36</v>
      </c>
      <c r="J25" s="35" t="s">
        <v>19</v>
      </c>
      <c r="K25" s="33" t="s">
        <v>25</v>
      </c>
      <c r="L25" s="33" t="s">
        <v>26</v>
      </c>
      <c r="M25" s="52" t="s">
        <v>44</v>
      </c>
      <c r="N25" s="45" t="s">
        <v>23</v>
      </c>
      <c r="O25" s="52" t="s">
        <v>37</v>
      </c>
      <c r="P25" s="48" t="s">
        <v>23</v>
      </c>
    </row>
    <row r="26" spans="2:16" x14ac:dyDescent="0.2">
      <c r="B26" s="37"/>
      <c r="C26" s="34"/>
      <c r="D26" s="34"/>
      <c r="E26" s="34"/>
      <c r="F26" s="34"/>
      <c r="G26" s="38"/>
      <c r="H26" s="37"/>
      <c r="I26" s="38"/>
      <c r="J26" s="37"/>
      <c r="K26" s="34"/>
      <c r="L26" s="34"/>
      <c r="M26" s="53"/>
      <c r="N26" s="46"/>
      <c r="O26" s="53"/>
      <c r="P26" s="49"/>
    </row>
    <row r="27" spans="2:16" x14ac:dyDescent="0.2">
      <c r="B27" s="37"/>
      <c r="C27" s="34"/>
      <c r="D27" s="34"/>
      <c r="E27" s="34"/>
      <c r="F27" s="34"/>
      <c r="G27" s="38"/>
      <c r="H27" s="37"/>
      <c r="I27" s="38"/>
      <c r="J27" s="37"/>
      <c r="K27" s="34"/>
      <c r="L27" s="34"/>
      <c r="M27" s="53"/>
      <c r="N27" s="46"/>
      <c r="O27" s="53"/>
      <c r="P27" s="49"/>
    </row>
    <row r="28" spans="2:16" x14ac:dyDescent="0.2">
      <c r="B28" s="37"/>
      <c r="C28" s="34"/>
      <c r="D28" s="34"/>
      <c r="E28" s="34"/>
      <c r="F28" s="34"/>
      <c r="G28" s="38"/>
      <c r="H28" s="37"/>
      <c r="I28" s="38"/>
      <c r="J28" s="37"/>
      <c r="K28" s="34"/>
      <c r="L28" s="34"/>
      <c r="M28" s="53"/>
      <c r="N28" s="46"/>
      <c r="O28" s="53"/>
      <c r="P28" s="49"/>
    </row>
    <row r="29" spans="2:16" x14ac:dyDescent="0.2">
      <c r="B29" s="37"/>
      <c r="C29" s="34"/>
      <c r="D29" s="34"/>
      <c r="E29" s="34"/>
      <c r="F29" s="34"/>
      <c r="G29" s="38"/>
      <c r="H29" s="37"/>
      <c r="I29" s="38"/>
      <c r="J29" s="37"/>
      <c r="K29" s="34"/>
      <c r="L29" s="34"/>
      <c r="M29" s="53"/>
      <c r="N29" s="46"/>
      <c r="O29" s="53"/>
      <c r="P29" s="49"/>
    </row>
    <row r="30" spans="2:16" x14ac:dyDescent="0.2">
      <c r="B30" s="37"/>
      <c r="C30" s="34"/>
      <c r="D30" s="34"/>
      <c r="E30" s="34"/>
      <c r="F30" s="34"/>
      <c r="G30" s="38"/>
      <c r="H30" s="37"/>
      <c r="I30" s="38"/>
      <c r="J30" s="37"/>
      <c r="K30" s="34"/>
      <c r="L30" s="34"/>
      <c r="M30" s="53"/>
      <c r="N30" s="46"/>
      <c r="O30" s="53"/>
      <c r="P30" s="49"/>
    </row>
    <row r="31" spans="2:16" x14ac:dyDescent="0.2">
      <c r="B31" s="37"/>
      <c r="C31" s="34"/>
      <c r="D31" s="34"/>
      <c r="E31" s="34"/>
      <c r="F31" s="34"/>
      <c r="G31" s="38"/>
      <c r="H31" s="37"/>
      <c r="I31" s="38"/>
      <c r="J31" s="37"/>
      <c r="K31" s="34"/>
      <c r="L31" s="34"/>
      <c r="M31" s="53"/>
      <c r="N31" s="46"/>
      <c r="O31" s="53"/>
      <c r="P31" s="49"/>
    </row>
    <row r="32" spans="2:16" x14ac:dyDescent="0.2">
      <c r="B32" s="37"/>
      <c r="C32" s="34"/>
      <c r="D32" s="34"/>
      <c r="E32" s="34"/>
      <c r="F32" s="34"/>
      <c r="G32" s="38"/>
      <c r="H32" s="37"/>
      <c r="I32" s="38"/>
      <c r="J32" s="37"/>
      <c r="K32" s="34"/>
      <c r="L32" s="34"/>
      <c r="M32" s="53"/>
      <c r="N32" s="46"/>
      <c r="O32" s="53"/>
      <c r="P32" s="49"/>
    </row>
    <row r="33" spans="2:17" x14ac:dyDescent="0.2">
      <c r="B33" s="37"/>
      <c r="C33" s="34"/>
      <c r="D33" s="34"/>
      <c r="E33" s="34"/>
      <c r="F33" s="34"/>
      <c r="G33" s="38"/>
      <c r="H33" s="37"/>
      <c r="I33" s="38"/>
      <c r="J33" s="37"/>
      <c r="K33" s="34"/>
      <c r="L33" s="34"/>
      <c r="M33" s="53"/>
      <c r="N33" s="46"/>
      <c r="O33" s="53"/>
      <c r="P33" s="49"/>
    </row>
    <row r="34" spans="2:17" x14ac:dyDescent="0.2">
      <c r="B34" s="37"/>
      <c r="C34" s="34"/>
      <c r="D34" s="34"/>
      <c r="E34" s="34"/>
      <c r="F34" s="34"/>
      <c r="G34" s="38"/>
      <c r="H34" s="37"/>
      <c r="I34" s="38"/>
      <c r="J34" s="37"/>
      <c r="K34" s="34"/>
      <c r="L34" s="34"/>
      <c r="M34" s="53"/>
      <c r="N34" s="46"/>
      <c r="O34" s="53"/>
      <c r="P34" s="49"/>
    </row>
    <row r="35" spans="2:17" x14ac:dyDescent="0.2">
      <c r="B35" s="37"/>
      <c r="C35" s="34"/>
      <c r="D35" s="34"/>
      <c r="E35" s="34"/>
      <c r="F35" s="34"/>
      <c r="G35" s="38"/>
      <c r="H35" s="37"/>
      <c r="I35" s="38"/>
      <c r="J35" s="37"/>
      <c r="K35" s="34"/>
      <c r="L35" s="34"/>
      <c r="M35" s="53"/>
      <c r="N35" s="46"/>
      <c r="O35" s="53"/>
      <c r="P35" s="49"/>
    </row>
    <row r="36" spans="2:17" x14ac:dyDescent="0.2">
      <c r="B36" s="37"/>
      <c r="C36" s="34"/>
      <c r="D36" s="34"/>
      <c r="E36" s="34"/>
      <c r="F36" s="34"/>
      <c r="G36" s="38"/>
      <c r="H36" s="37"/>
      <c r="I36" s="38"/>
      <c r="J36" s="37"/>
      <c r="K36" s="34"/>
      <c r="L36" s="34"/>
      <c r="M36" s="53"/>
      <c r="N36" s="46"/>
      <c r="O36" s="53"/>
      <c r="P36" s="49"/>
    </row>
    <row r="37" spans="2:17" x14ac:dyDescent="0.2">
      <c r="B37" s="37"/>
      <c r="C37" s="34"/>
      <c r="D37" s="34"/>
      <c r="E37" s="34"/>
      <c r="F37" s="34"/>
      <c r="G37" s="38"/>
      <c r="H37" s="37"/>
      <c r="I37" s="38"/>
      <c r="J37" s="37"/>
      <c r="K37" s="34"/>
      <c r="L37" s="34"/>
      <c r="M37" s="53"/>
      <c r="N37" s="46"/>
      <c r="O37" s="53"/>
      <c r="P37" s="49"/>
    </row>
    <row r="38" spans="2:17" x14ac:dyDescent="0.2">
      <c r="B38" s="37"/>
      <c r="C38" s="34"/>
      <c r="D38" s="34"/>
      <c r="E38" s="34"/>
      <c r="F38" s="34"/>
      <c r="G38" s="38"/>
      <c r="H38" s="37"/>
      <c r="I38" s="38"/>
      <c r="J38" s="37"/>
      <c r="K38" s="34"/>
      <c r="L38" s="34"/>
      <c r="M38" s="53"/>
      <c r="N38" s="46"/>
      <c r="O38" s="53"/>
      <c r="P38" s="49"/>
    </row>
    <row r="39" spans="2:17" x14ac:dyDescent="0.2">
      <c r="B39" s="37"/>
      <c r="C39" s="34"/>
      <c r="D39" s="34"/>
      <c r="E39" s="34"/>
      <c r="F39" s="34"/>
      <c r="G39" s="38"/>
      <c r="H39" s="37"/>
      <c r="I39" s="38"/>
      <c r="J39" s="37"/>
      <c r="K39" s="34"/>
      <c r="L39" s="34"/>
      <c r="M39" s="53"/>
      <c r="N39" s="46"/>
      <c r="O39" s="53"/>
      <c r="P39" s="50"/>
    </row>
    <row r="40" spans="2:17" x14ac:dyDescent="0.2">
      <c r="B40" s="37"/>
      <c r="C40" s="34"/>
      <c r="D40" s="34"/>
      <c r="E40" s="34"/>
      <c r="F40" s="34"/>
      <c r="G40" s="38"/>
      <c r="H40" s="37"/>
      <c r="I40" s="38"/>
      <c r="J40" s="37"/>
      <c r="K40" s="34"/>
      <c r="L40" s="34"/>
      <c r="M40" s="53"/>
      <c r="N40" s="46"/>
      <c r="O40" s="53"/>
      <c r="P40" s="50"/>
    </row>
    <row r="41" spans="2:17" ht="13.5" thickBot="1" x14ac:dyDescent="0.25">
      <c r="B41" s="39"/>
      <c r="C41" s="40"/>
      <c r="D41" s="40"/>
      <c r="E41" s="40"/>
      <c r="F41" s="40"/>
      <c r="G41" s="41"/>
      <c r="H41" s="39"/>
      <c r="I41" s="41"/>
      <c r="J41" s="39"/>
      <c r="K41" s="40"/>
      <c r="L41" s="40"/>
      <c r="M41" s="54"/>
      <c r="N41" s="47"/>
      <c r="O41" s="54"/>
      <c r="P41" s="51"/>
    </row>
    <row r="42" spans="2:17" x14ac:dyDescent="0.2">
      <c r="B42" s="1"/>
      <c r="C42" s="1"/>
      <c r="D42" s="1"/>
      <c r="E42" s="1"/>
      <c r="F42" s="1"/>
      <c r="H42" s="1"/>
      <c r="I42" s="1"/>
      <c r="J42" s="1"/>
      <c r="K42" s="1"/>
      <c r="L42" s="1"/>
      <c r="M42" s="1"/>
      <c r="N42" s="1"/>
      <c r="O42" s="1"/>
      <c r="Q42" s="25" t="s">
        <v>41</v>
      </c>
    </row>
    <row r="43" spans="2:17" x14ac:dyDescent="0.2">
      <c r="B43" s="1"/>
      <c r="C43" s="1"/>
      <c r="D43" s="1"/>
      <c r="E43" s="1"/>
      <c r="F43" s="1"/>
      <c r="H43" s="1"/>
      <c r="I43" s="1"/>
      <c r="J43" s="1"/>
      <c r="K43" s="1"/>
      <c r="L43" s="1"/>
      <c r="M43" s="1"/>
      <c r="N43" s="1"/>
      <c r="O43" s="1"/>
    </row>
    <row r="44" spans="2:17" x14ac:dyDescent="0.2">
      <c r="B44" s="1"/>
      <c r="C44" s="1"/>
      <c r="D44" s="1"/>
      <c r="E44" s="1"/>
      <c r="F44" s="1"/>
      <c r="H44" s="1"/>
      <c r="I44" s="1"/>
      <c r="J44" s="1"/>
      <c r="K44" s="1"/>
      <c r="L44" s="1"/>
      <c r="M44" s="1"/>
      <c r="N44" s="1"/>
      <c r="O44" s="1"/>
    </row>
    <row r="45" spans="2:17" x14ac:dyDescent="0.2">
      <c r="B45" s="1"/>
      <c r="C45" s="1"/>
      <c r="D45" s="1"/>
      <c r="E45" s="1"/>
      <c r="F45" s="1"/>
      <c r="H45" s="1"/>
      <c r="I45" s="1"/>
      <c r="J45" s="1"/>
      <c r="K45" s="1"/>
      <c r="L45" s="1"/>
      <c r="M45" s="1"/>
      <c r="N45" s="1"/>
      <c r="O45" s="1"/>
    </row>
    <row r="46" spans="2:17" x14ac:dyDescent="0.2">
      <c r="B46" s="1"/>
      <c r="C46" s="1"/>
      <c r="D46" s="1"/>
      <c r="E46" s="1"/>
      <c r="F46" s="1"/>
      <c r="H46" s="1"/>
      <c r="I46" s="1"/>
      <c r="J46" s="1"/>
      <c r="K46" s="1"/>
      <c r="L46" s="1"/>
      <c r="M46" s="1"/>
      <c r="N46" s="1"/>
      <c r="O46" s="1"/>
    </row>
    <row r="47" spans="2:17" x14ac:dyDescent="0.2">
      <c r="B47" s="1"/>
      <c r="C47" s="1"/>
      <c r="D47" s="1"/>
      <c r="E47" s="1"/>
      <c r="F47" s="1"/>
      <c r="H47" s="1"/>
      <c r="I47" s="1"/>
      <c r="J47" s="1"/>
      <c r="K47" s="1"/>
      <c r="L47" s="1"/>
      <c r="M47" s="1"/>
      <c r="N47" s="1"/>
      <c r="O47" s="1"/>
    </row>
    <row r="48" spans="2:17" x14ac:dyDescent="0.2">
      <c r="B48" s="1"/>
      <c r="C48" s="1"/>
      <c r="D48" s="1"/>
      <c r="E48" s="1"/>
      <c r="F48" s="1"/>
      <c r="H48" s="1"/>
      <c r="I48" s="1"/>
      <c r="J48" s="1"/>
      <c r="K48" s="1"/>
      <c r="L48" s="1"/>
      <c r="M48" s="1"/>
      <c r="N48" s="1"/>
      <c r="O48" s="1"/>
    </row>
    <row r="49" spans="2:15" x14ac:dyDescent="0.2">
      <c r="B49" s="1"/>
      <c r="C49" s="1"/>
      <c r="D49" s="1"/>
      <c r="E49" s="1"/>
      <c r="F49" s="1"/>
      <c r="H49" s="1"/>
      <c r="I49" s="1"/>
      <c r="J49" s="1"/>
      <c r="K49" s="1"/>
      <c r="L49" s="1"/>
      <c r="M49" s="1"/>
      <c r="N49" s="1"/>
      <c r="O49" s="1"/>
    </row>
    <row r="50" spans="2:15" x14ac:dyDescent="0.2">
      <c r="B50" s="1"/>
      <c r="C50" s="1"/>
      <c r="D50" s="1"/>
      <c r="E50" s="1"/>
      <c r="F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1"/>
      <c r="C52" s="1"/>
      <c r="D52" s="1"/>
      <c r="E52" s="1"/>
      <c r="F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1"/>
      <c r="C53" s="1"/>
      <c r="D53" s="1"/>
      <c r="E53" s="1"/>
      <c r="F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1"/>
      <c r="C54" s="1"/>
      <c r="D54" s="1"/>
      <c r="E54" s="1"/>
      <c r="F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1"/>
      <c r="C58" s="1"/>
      <c r="D58" s="1"/>
      <c r="E58" s="1"/>
      <c r="F58" s="1"/>
      <c r="H58" s="1"/>
      <c r="I58" s="1"/>
      <c r="J58" s="1"/>
      <c r="K58" s="1"/>
      <c r="L58" s="1"/>
      <c r="M58" s="1"/>
      <c r="N58" s="1"/>
      <c r="O58" s="1"/>
    </row>
    <row r="59" spans="2:15" x14ac:dyDescent="0.2">
      <c r="B59" s="1"/>
      <c r="C59" s="1"/>
      <c r="D59" s="1"/>
      <c r="E59" s="1"/>
      <c r="F59" s="1"/>
      <c r="H59" s="1"/>
      <c r="I59" s="1"/>
      <c r="J59" s="1"/>
      <c r="K59" s="1"/>
      <c r="L59" s="1"/>
      <c r="M59" s="1"/>
      <c r="N59" s="1"/>
      <c r="O59" s="1"/>
    </row>
    <row r="60" spans="2:15" x14ac:dyDescent="0.2">
      <c r="B60" s="1"/>
      <c r="C60" s="1"/>
      <c r="D60" s="1"/>
      <c r="E60" s="1"/>
      <c r="F60" s="1"/>
      <c r="H60" s="1"/>
      <c r="I60" s="1"/>
      <c r="J60" s="1"/>
      <c r="K60" s="1"/>
      <c r="L60" s="1"/>
      <c r="M60" s="1"/>
      <c r="N60" s="1"/>
      <c r="O60" s="1"/>
    </row>
    <row r="61" spans="2:15" x14ac:dyDescent="0.2">
      <c r="B61" s="1"/>
      <c r="C61" s="1"/>
      <c r="D61" s="1"/>
      <c r="E61" s="1"/>
      <c r="F61" s="1"/>
      <c r="H61" s="1"/>
      <c r="I61" s="1"/>
      <c r="J61" s="1"/>
      <c r="K61" s="1"/>
      <c r="L61" s="1"/>
      <c r="M61" s="1"/>
      <c r="N61" s="1"/>
      <c r="O61" s="1"/>
    </row>
    <row r="62" spans="2:15" x14ac:dyDescent="0.2">
      <c r="B62" s="1"/>
      <c r="C62" s="1"/>
      <c r="D62" s="1"/>
      <c r="E62" s="1"/>
      <c r="F62" s="1"/>
      <c r="H62" s="1"/>
      <c r="I62" s="1"/>
      <c r="J62" s="1"/>
      <c r="K62" s="1"/>
      <c r="L62" s="1"/>
      <c r="M62" s="1"/>
      <c r="N62" s="1"/>
      <c r="O62" s="1"/>
    </row>
    <row r="63" spans="2:15" x14ac:dyDescent="0.2"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  <c r="N63" s="1"/>
      <c r="O63" s="1"/>
    </row>
    <row r="64" spans="2:15" x14ac:dyDescent="0.2"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1"/>
      <c r="C65" s="1"/>
      <c r="D65" s="1"/>
      <c r="E65" s="1"/>
      <c r="F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1"/>
      <c r="C66" s="1"/>
      <c r="D66" s="1"/>
      <c r="E66" s="1"/>
      <c r="F66" s="1"/>
      <c r="H66" s="1"/>
      <c r="I66" s="1"/>
      <c r="J66" s="1"/>
      <c r="K66" s="1"/>
      <c r="L66" s="1"/>
      <c r="M66" s="1"/>
      <c r="N66" s="1"/>
      <c r="O66" s="1"/>
    </row>
    <row r="67" spans="2:15" x14ac:dyDescent="0.2">
      <c r="B67" s="1"/>
      <c r="C67" s="1"/>
      <c r="D67" s="1"/>
      <c r="E67" s="1"/>
      <c r="F67" s="1"/>
      <c r="H67" s="1"/>
      <c r="I67" s="1"/>
      <c r="J67" s="1"/>
      <c r="K67" s="1"/>
      <c r="L67" s="1"/>
      <c r="M67" s="1"/>
      <c r="N67" s="1"/>
      <c r="O67" s="1"/>
    </row>
    <row r="68" spans="2:15" x14ac:dyDescent="0.2"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  <c r="N68" s="1"/>
      <c r="O68" s="1"/>
    </row>
    <row r="69" spans="2:15" x14ac:dyDescent="0.2"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  <c r="N69" s="1"/>
      <c r="O69" s="1"/>
    </row>
    <row r="70" spans="2:15" x14ac:dyDescent="0.2"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  <c r="N70" s="1"/>
      <c r="O70" s="1"/>
    </row>
    <row r="71" spans="2:15" x14ac:dyDescent="0.2"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  <c r="N71" s="1"/>
      <c r="O71" s="1"/>
    </row>
    <row r="72" spans="2:15" x14ac:dyDescent="0.2">
      <c r="B72" s="1"/>
      <c r="C72" s="1"/>
      <c r="D72" s="1"/>
      <c r="E72" s="1"/>
      <c r="F72" s="1"/>
      <c r="H72" s="1"/>
      <c r="I72" s="1"/>
      <c r="J72" s="1"/>
      <c r="K72" s="1"/>
      <c r="L72" s="1"/>
      <c r="M72" s="1"/>
      <c r="N72" s="1"/>
      <c r="O72" s="1"/>
    </row>
    <row r="73" spans="2:15" x14ac:dyDescent="0.2"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  <c r="N73" s="1"/>
      <c r="O73" s="1"/>
    </row>
    <row r="74" spans="2:15" x14ac:dyDescent="0.2">
      <c r="B74" s="1"/>
      <c r="C74" s="1"/>
      <c r="D74" s="1"/>
      <c r="E74" s="1"/>
      <c r="F74" s="1"/>
      <c r="H74" s="1"/>
      <c r="I74" s="1"/>
      <c r="J74" s="1"/>
      <c r="K74" s="1"/>
      <c r="L74" s="1"/>
      <c r="M74" s="1"/>
      <c r="N74" s="1"/>
      <c r="O74" s="1"/>
    </row>
    <row r="75" spans="2:15" x14ac:dyDescent="0.2">
      <c r="B75" s="1"/>
      <c r="C75" s="1"/>
      <c r="D75" s="1"/>
      <c r="E75" s="1"/>
      <c r="F75" s="1"/>
      <c r="H75" s="1"/>
      <c r="I75" s="1"/>
      <c r="J75" s="1"/>
      <c r="K75" s="1"/>
      <c r="L75" s="1"/>
      <c r="M75" s="1"/>
      <c r="N75" s="1"/>
      <c r="O75" s="1"/>
    </row>
    <row r="76" spans="2:15" x14ac:dyDescent="0.2">
      <c r="B76" s="1"/>
      <c r="C76" s="1"/>
      <c r="D76" s="1"/>
      <c r="E76" s="1"/>
      <c r="F76" s="1"/>
      <c r="H76" s="1"/>
      <c r="I76" s="1"/>
      <c r="J76" s="1"/>
      <c r="K76" s="1"/>
      <c r="L76" s="1"/>
      <c r="M76" s="1"/>
      <c r="N76" s="1"/>
      <c r="O76" s="1"/>
    </row>
    <row r="77" spans="2:15" x14ac:dyDescent="0.2">
      <c r="B77" s="1"/>
      <c r="C77" s="1"/>
      <c r="D77" s="1"/>
      <c r="E77" s="1"/>
      <c r="F77" s="1"/>
      <c r="H77" s="1"/>
      <c r="I77" s="1"/>
      <c r="J77" s="1"/>
      <c r="K77" s="1"/>
      <c r="L77" s="1"/>
      <c r="M77" s="1"/>
      <c r="N77" s="1"/>
      <c r="O77" s="1"/>
    </row>
    <row r="78" spans="2:15" x14ac:dyDescent="0.2">
      <c r="B78" s="1"/>
      <c r="C78" s="1"/>
      <c r="D78" s="1"/>
      <c r="E78" s="1"/>
      <c r="F78" s="1"/>
      <c r="H78" s="1"/>
      <c r="I78" s="1"/>
      <c r="J78" s="1"/>
      <c r="K78" s="1"/>
      <c r="L78" s="1"/>
      <c r="M78" s="1"/>
      <c r="N78" s="1"/>
      <c r="O78" s="1"/>
    </row>
    <row r="79" spans="2:15" x14ac:dyDescent="0.2">
      <c r="B79" s="1"/>
      <c r="C79" s="1"/>
      <c r="D79" s="1"/>
      <c r="E79" s="1"/>
      <c r="F79" s="1"/>
      <c r="H79" s="1"/>
      <c r="I79" s="1"/>
      <c r="J79" s="1"/>
      <c r="K79" s="1"/>
      <c r="L79" s="1"/>
      <c r="M79" s="1"/>
      <c r="N79" s="1"/>
      <c r="O79" s="1"/>
    </row>
    <row r="80" spans="2:15" x14ac:dyDescent="0.2">
      <c r="B80" s="1"/>
      <c r="C80" s="1"/>
      <c r="D80" s="1"/>
      <c r="E80" s="1"/>
      <c r="F80" s="1"/>
      <c r="H80" s="1"/>
      <c r="I80" s="1"/>
      <c r="J80" s="1"/>
      <c r="K80" s="1"/>
      <c r="L80" s="1"/>
      <c r="M80" s="1"/>
      <c r="N80" s="1"/>
      <c r="O80" s="1"/>
    </row>
    <row r="81" spans="2:15" x14ac:dyDescent="0.2">
      <c r="B81" s="1"/>
      <c r="C81" s="1"/>
      <c r="D81" s="1"/>
      <c r="E81" s="1"/>
      <c r="F81" s="1"/>
      <c r="H81" s="1"/>
      <c r="I81" s="1"/>
      <c r="J81" s="1"/>
      <c r="K81" s="1"/>
      <c r="L81" s="1"/>
      <c r="M81" s="1"/>
      <c r="N81" s="1"/>
      <c r="O81" s="1"/>
    </row>
    <row r="82" spans="2:15" x14ac:dyDescent="0.2"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  <c r="N82" s="1"/>
      <c r="O82" s="1"/>
    </row>
    <row r="83" spans="2:15" x14ac:dyDescent="0.2">
      <c r="B83" s="1"/>
      <c r="C83" s="1"/>
      <c r="D83" s="1"/>
      <c r="E83" s="1"/>
      <c r="F83" s="1"/>
      <c r="H83" s="1"/>
      <c r="I83" s="1"/>
      <c r="J83" s="1"/>
      <c r="K83" s="1"/>
      <c r="L83" s="1"/>
      <c r="M83" s="1"/>
      <c r="N83" s="1"/>
      <c r="O83" s="1"/>
    </row>
    <row r="84" spans="2:15" x14ac:dyDescent="0.2"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  <c r="N84" s="1"/>
      <c r="O84" s="1"/>
    </row>
    <row r="85" spans="2:15" x14ac:dyDescent="0.2">
      <c r="B85" s="1"/>
      <c r="C85" s="1"/>
      <c r="D85" s="1"/>
      <c r="E85" s="1"/>
      <c r="F85" s="1"/>
      <c r="H85" s="1"/>
      <c r="I85" s="1"/>
      <c r="J85" s="1"/>
      <c r="K85" s="1"/>
      <c r="L85" s="1"/>
      <c r="M85" s="1"/>
      <c r="N85" s="1"/>
      <c r="O85" s="1"/>
    </row>
    <row r="86" spans="2:15" x14ac:dyDescent="0.2">
      <c r="B86" s="1"/>
      <c r="C86" s="1"/>
      <c r="D86" s="1"/>
      <c r="E86" s="1"/>
      <c r="F86" s="1"/>
      <c r="H86" s="1"/>
      <c r="I86" s="1"/>
      <c r="J86" s="1"/>
      <c r="K86" s="1"/>
      <c r="L86" s="1"/>
      <c r="M86" s="1"/>
      <c r="N86" s="1"/>
      <c r="O86" s="1"/>
    </row>
    <row r="87" spans="2:15" x14ac:dyDescent="0.2">
      <c r="B87" s="1"/>
      <c r="C87" s="1"/>
      <c r="D87" s="1"/>
      <c r="E87" s="1"/>
      <c r="F87" s="1"/>
      <c r="H87" s="1"/>
      <c r="I87" s="1"/>
      <c r="J87" s="1"/>
      <c r="K87" s="1"/>
      <c r="L87" s="1"/>
      <c r="M87" s="1"/>
      <c r="N87" s="1"/>
      <c r="O87" s="1"/>
    </row>
    <row r="88" spans="2:15" x14ac:dyDescent="0.2">
      <c r="B88" s="1"/>
      <c r="C88" s="1"/>
      <c r="D88" s="1"/>
      <c r="E88" s="1"/>
      <c r="F88" s="1"/>
      <c r="H88" s="1"/>
      <c r="I88" s="1"/>
      <c r="J88" s="1"/>
      <c r="K88" s="1"/>
      <c r="L88" s="1"/>
      <c r="M88" s="1"/>
      <c r="N88" s="1"/>
      <c r="O88" s="1"/>
    </row>
    <row r="89" spans="2:15" x14ac:dyDescent="0.2">
      <c r="B89" s="1"/>
      <c r="C89" s="1"/>
      <c r="D89" s="1"/>
      <c r="E89" s="1"/>
      <c r="F89" s="1"/>
      <c r="H89" s="1"/>
      <c r="I89" s="1"/>
      <c r="J89" s="1"/>
      <c r="K89" s="1"/>
      <c r="L89" s="1"/>
      <c r="M89" s="1"/>
      <c r="N89" s="1"/>
      <c r="O89" s="1"/>
    </row>
    <row r="90" spans="2:15" x14ac:dyDescent="0.2">
      <c r="B90" s="1"/>
      <c r="C90" s="1"/>
      <c r="D90" s="1"/>
      <c r="E90" s="1"/>
      <c r="F90" s="1"/>
      <c r="H90" s="1"/>
      <c r="I90" s="1"/>
      <c r="J90" s="1"/>
      <c r="K90" s="1"/>
      <c r="L90" s="1"/>
      <c r="M90" s="1"/>
      <c r="N90" s="1"/>
      <c r="O90" s="1"/>
    </row>
    <row r="91" spans="2:15" x14ac:dyDescent="0.2">
      <c r="B91" s="1"/>
      <c r="C91" s="1"/>
      <c r="D91" s="1"/>
      <c r="E91" s="1"/>
      <c r="F91" s="1"/>
      <c r="H91" s="1"/>
      <c r="I91" s="1"/>
      <c r="J91" s="1"/>
      <c r="K91" s="1"/>
      <c r="L91" s="1"/>
      <c r="M91" s="1"/>
      <c r="N91" s="1"/>
      <c r="O91" s="1"/>
    </row>
    <row r="92" spans="2:15" x14ac:dyDescent="0.2"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  <c r="N92" s="1"/>
      <c r="O92" s="1"/>
    </row>
    <row r="93" spans="2:15" x14ac:dyDescent="0.2">
      <c r="B93" s="1"/>
      <c r="C93" s="1"/>
      <c r="D93" s="1"/>
      <c r="E93" s="1"/>
      <c r="F93" s="1"/>
      <c r="H93" s="1"/>
      <c r="I93" s="1"/>
      <c r="J93" s="1"/>
      <c r="K93" s="1"/>
      <c r="L93" s="1"/>
      <c r="M93" s="1"/>
      <c r="N93" s="1"/>
      <c r="O93" s="1"/>
    </row>
    <row r="94" spans="2:15" x14ac:dyDescent="0.2">
      <c r="B94" s="1"/>
      <c r="C94" s="1"/>
      <c r="D94" s="1"/>
      <c r="E94" s="1"/>
      <c r="F94" s="1"/>
      <c r="H94" s="1"/>
      <c r="I94" s="1"/>
      <c r="J94" s="1"/>
      <c r="K94" s="1"/>
      <c r="L94" s="1"/>
      <c r="M94" s="1"/>
      <c r="N94" s="1"/>
      <c r="O94" s="1"/>
    </row>
    <row r="95" spans="2:15" x14ac:dyDescent="0.2">
      <c r="B95" s="1"/>
      <c r="C95" s="1"/>
      <c r="D95" s="1"/>
      <c r="E95" s="1"/>
      <c r="F95" s="1"/>
      <c r="H95" s="1"/>
      <c r="I95" s="1"/>
      <c r="J95" s="1"/>
      <c r="K95" s="1"/>
      <c r="L95" s="1"/>
      <c r="M95" s="1"/>
      <c r="N95" s="1"/>
      <c r="O95" s="1"/>
    </row>
    <row r="96" spans="2:15" x14ac:dyDescent="0.2">
      <c r="B96" s="1"/>
      <c r="C96" s="1"/>
      <c r="D96" s="1"/>
      <c r="E96" s="1"/>
      <c r="F96" s="1"/>
      <c r="H96" s="1"/>
      <c r="I96" s="1"/>
      <c r="J96" s="1"/>
      <c r="K96" s="1"/>
      <c r="L96" s="1"/>
      <c r="M96" s="1"/>
      <c r="N96" s="1"/>
      <c r="O96" s="1"/>
    </row>
    <row r="97" spans="2:15" x14ac:dyDescent="0.2">
      <c r="B97" s="1"/>
      <c r="C97" s="1"/>
      <c r="D97" s="1"/>
      <c r="E97" s="1"/>
      <c r="F97" s="1"/>
      <c r="H97" s="1"/>
      <c r="I97" s="1"/>
      <c r="J97" s="1"/>
      <c r="K97" s="1"/>
      <c r="L97" s="1"/>
      <c r="M97" s="1"/>
      <c r="N97" s="1"/>
      <c r="O97" s="1"/>
    </row>
    <row r="98" spans="2:15" x14ac:dyDescent="0.2">
      <c r="B98" s="1"/>
      <c r="C98" s="1"/>
      <c r="D98" s="1"/>
      <c r="E98" s="1"/>
      <c r="F98" s="1"/>
      <c r="H98" s="1"/>
      <c r="I98" s="1"/>
      <c r="J98" s="1"/>
      <c r="K98" s="1"/>
      <c r="L98" s="1"/>
      <c r="M98" s="1"/>
      <c r="N98" s="1"/>
      <c r="O98" s="1"/>
    </row>
    <row r="99" spans="2:15" x14ac:dyDescent="0.2">
      <c r="B99" s="1"/>
      <c r="C99" s="1"/>
      <c r="D99" s="1"/>
      <c r="E99" s="1"/>
      <c r="F99" s="1"/>
      <c r="H99" s="1"/>
      <c r="I99" s="1"/>
      <c r="J99" s="1"/>
      <c r="K99" s="1"/>
      <c r="L99" s="1"/>
      <c r="M99" s="1"/>
      <c r="N99" s="1"/>
      <c r="O99" s="1"/>
    </row>
    <row r="100" spans="2:15" x14ac:dyDescent="0.2">
      <c r="B100" s="1"/>
      <c r="C100" s="1"/>
      <c r="D100" s="1"/>
      <c r="E100" s="1"/>
      <c r="F100" s="1"/>
      <c r="H100" s="1"/>
      <c r="I100" s="1"/>
      <c r="J100" s="1"/>
      <c r="K100" s="1"/>
      <c r="L100" s="1"/>
      <c r="M100" s="1"/>
      <c r="N100" s="1"/>
      <c r="O100" s="1"/>
    </row>
    <row r="101" spans="2:15" x14ac:dyDescent="0.2">
      <c r="B101" s="1"/>
      <c r="C101" s="1"/>
      <c r="D101" s="1"/>
      <c r="E101" s="1"/>
      <c r="F101" s="1"/>
      <c r="H101" s="1"/>
      <c r="I101" s="1"/>
      <c r="J101" s="1"/>
      <c r="K101" s="1"/>
      <c r="L101" s="1"/>
      <c r="M101" s="1"/>
      <c r="N101" s="1"/>
      <c r="O101" s="1"/>
    </row>
    <row r="102" spans="2:15" x14ac:dyDescent="0.2">
      <c r="B102" s="1"/>
      <c r="C102" s="1"/>
      <c r="D102" s="1"/>
      <c r="E102" s="1"/>
      <c r="F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2">
      <c r="B103" s="1"/>
      <c r="C103" s="1"/>
      <c r="D103" s="1"/>
      <c r="E103" s="1"/>
      <c r="F103" s="1"/>
      <c r="H103" s="1"/>
      <c r="I103" s="1"/>
      <c r="J103" s="1"/>
      <c r="K103" s="1"/>
      <c r="L103" s="1"/>
      <c r="M103" s="1"/>
      <c r="N103" s="1"/>
      <c r="O103" s="1"/>
    </row>
    <row r="104" spans="2:15" x14ac:dyDescent="0.2">
      <c r="B104" s="1"/>
      <c r="C104" s="1"/>
      <c r="D104" s="1"/>
      <c r="E104" s="1"/>
      <c r="F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2">
      <c r="B105" s="1"/>
      <c r="C105" s="1"/>
      <c r="D105" s="1"/>
      <c r="E105" s="1"/>
      <c r="F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2">
      <c r="B106" s="1"/>
      <c r="C106" s="1"/>
      <c r="D106" s="1"/>
      <c r="E106" s="1"/>
      <c r="F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2">
      <c r="B107" s="1"/>
      <c r="C107" s="1"/>
      <c r="D107" s="1"/>
      <c r="E107" s="1"/>
      <c r="F107" s="1"/>
      <c r="H107" s="1"/>
      <c r="I107" s="1"/>
      <c r="J107" s="1"/>
      <c r="K107" s="1"/>
      <c r="L107" s="1"/>
      <c r="M107" s="1"/>
      <c r="N107" s="1"/>
      <c r="O107" s="1"/>
    </row>
    <row r="108" spans="2:15" x14ac:dyDescent="0.2">
      <c r="B108" s="1"/>
      <c r="C108" s="1"/>
      <c r="D108" s="1"/>
      <c r="E108" s="1"/>
      <c r="F108" s="1"/>
      <c r="H108" s="1"/>
      <c r="I108" s="1"/>
      <c r="J108" s="1"/>
      <c r="K108" s="1"/>
      <c r="L108" s="1"/>
      <c r="M108" s="1"/>
      <c r="N108" s="1"/>
      <c r="O108" s="1"/>
    </row>
    <row r="109" spans="2:15" x14ac:dyDescent="0.2">
      <c r="B109" s="1"/>
      <c r="C109" s="1"/>
      <c r="D109" s="1"/>
      <c r="E109" s="1"/>
      <c r="F109" s="1"/>
      <c r="H109" s="1"/>
      <c r="I109" s="1"/>
      <c r="J109" s="1"/>
      <c r="K109" s="1"/>
      <c r="L109" s="1"/>
      <c r="M109" s="1"/>
      <c r="N109" s="1"/>
      <c r="O109" s="1"/>
    </row>
    <row r="110" spans="2:15" x14ac:dyDescent="0.2">
      <c r="B110" s="1"/>
      <c r="C110" s="1"/>
      <c r="D110" s="1"/>
      <c r="E110" s="1"/>
      <c r="F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2">
      <c r="B111" s="1"/>
      <c r="C111" s="1"/>
      <c r="D111" s="1"/>
      <c r="E111" s="1"/>
      <c r="F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2">
      <c r="B112" s="1"/>
      <c r="C112" s="1"/>
      <c r="D112" s="1"/>
      <c r="E112" s="1"/>
      <c r="F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2">
      <c r="B113" s="1"/>
      <c r="C113" s="1"/>
      <c r="D113" s="1"/>
      <c r="E113" s="1"/>
      <c r="F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2">
      <c r="B114" s="1"/>
      <c r="C114" s="1"/>
      <c r="D114" s="1"/>
      <c r="E114" s="1"/>
      <c r="F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2">
      <c r="B115" s="1"/>
      <c r="C115" s="1"/>
      <c r="D115" s="1"/>
      <c r="E115" s="1"/>
      <c r="F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2">
      <c r="B116" s="1"/>
      <c r="C116" s="1"/>
      <c r="D116" s="1"/>
      <c r="E116" s="1"/>
      <c r="F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2">
      <c r="B117" s="1"/>
      <c r="C117" s="1"/>
      <c r="D117" s="1"/>
      <c r="E117" s="1"/>
      <c r="F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2">
      <c r="B118" s="1"/>
      <c r="C118" s="1"/>
      <c r="D118" s="1"/>
      <c r="E118" s="1"/>
      <c r="F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2">
      <c r="B119" s="1"/>
      <c r="C119" s="1"/>
      <c r="D119" s="1"/>
      <c r="E119" s="1"/>
      <c r="F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2">
      <c r="B120" s="1"/>
      <c r="C120" s="1"/>
      <c r="D120" s="1"/>
      <c r="E120" s="1"/>
      <c r="F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2">
      <c r="B121" s="1"/>
      <c r="C121" s="1"/>
      <c r="D121" s="1"/>
      <c r="E121" s="1"/>
      <c r="F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2">
      <c r="B122" s="1"/>
      <c r="C122" s="1"/>
      <c r="D122" s="1"/>
      <c r="E122" s="1"/>
      <c r="F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2">
      <c r="B123" s="1"/>
      <c r="C123" s="1"/>
      <c r="D123" s="1"/>
      <c r="E123" s="1"/>
      <c r="F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2">
      <c r="B124" s="1"/>
      <c r="C124" s="1"/>
      <c r="D124" s="1"/>
      <c r="E124" s="1"/>
      <c r="F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2">
      <c r="B125" s="1"/>
      <c r="C125" s="1"/>
      <c r="D125" s="1"/>
      <c r="E125" s="1"/>
      <c r="F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2">
      <c r="B126" s="1"/>
      <c r="C126" s="1"/>
      <c r="D126" s="1"/>
      <c r="E126" s="1"/>
      <c r="F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2">
      <c r="B127" s="1"/>
      <c r="C127" s="1"/>
      <c r="D127" s="1"/>
      <c r="E127" s="1"/>
      <c r="F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2">
      <c r="B128" s="1"/>
      <c r="C128" s="1"/>
      <c r="D128" s="1"/>
      <c r="E128" s="1"/>
      <c r="F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2">
      <c r="B129" s="1"/>
      <c r="C129" s="1"/>
      <c r="D129" s="1"/>
      <c r="E129" s="1"/>
      <c r="F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2">
      <c r="B130" s="1"/>
      <c r="C130" s="1"/>
      <c r="D130" s="1"/>
      <c r="E130" s="1"/>
      <c r="F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2">
      <c r="B131" s="1"/>
      <c r="C131" s="1"/>
      <c r="D131" s="1"/>
      <c r="E131" s="1"/>
      <c r="F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2">
      <c r="B132" s="1"/>
      <c r="C132" s="1"/>
      <c r="D132" s="1"/>
      <c r="E132" s="1"/>
      <c r="F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2">
      <c r="B133" s="1"/>
      <c r="C133" s="1"/>
      <c r="D133" s="1"/>
      <c r="E133" s="1"/>
      <c r="F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2">
      <c r="B134" s="1"/>
      <c r="C134" s="1"/>
      <c r="D134" s="1"/>
      <c r="E134" s="1"/>
      <c r="F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2">
      <c r="B135" s="1"/>
      <c r="C135" s="1"/>
      <c r="D135" s="1"/>
      <c r="E135" s="1"/>
      <c r="F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2">
      <c r="B136" s="1"/>
      <c r="C136" s="1"/>
      <c r="D136" s="1"/>
      <c r="E136" s="1"/>
      <c r="F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2">
      <c r="B137" s="1"/>
      <c r="C137" s="1"/>
      <c r="D137" s="1"/>
      <c r="E137" s="1"/>
      <c r="F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2">
      <c r="B138" s="1"/>
      <c r="C138" s="1"/>
      <c r="D138" s="1"/>
      <c r="E138" s="1"/>
      <c r="F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2">
      <c r="B139" s="1"/>
      <c r="C139" s="1"/>
      <c r="D139" s="1"/>
      <c r="E139" s="1"/>
      <c r="F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2">
      <c r="B140" s="1"/>
      <c r="C140" s="1"/>
      <c r="D140" s="1"/>
      <c r="E140" s="1"/>
      <c r="F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2">
      <c r="B141" s="1"/>
      <c r="C141" s="1"/>
      <c r="D141" s="1"/>
      <c r="E141" s="1"/>
      <c r="F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2">
      <c r="B142" s="1"/>
      <c r="C142" s="1"/>
      <c r="D142" s="1"/>
      <c r="E142" s="1"/>
      <c r="F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2">
      <c r="B143" s="1"/>
      <c r="C143" s="1"/>
      <c r="D143" s="1"/>
      <c r="E143" s="1"/>
      <c r="F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2">
      <c r="B144" s="1"/>
      <c r="C144" s="1"/>
      <c r="D144" s="1"/>
      <c r="E144" s="1"/>
      <c r="F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2">
      <c r="B145" s="1"/>
      <c r="C145" s="1"/>
      <c r="D145" s="1"/>
      <c r="E145" s="1"/>
      <c r="F145" s="1"/>
      <c r="H145" s="1"/>
      <c r="I145" s="1"/>
      <c r="J145" s="1"/>
      <c r="K145" s="1"/>
      <c r="L145" s="1"/>
      <c r="M145" s="1"/>
      <c r="N145" s="1"/>
      <c r="O145" s="1"/>
    </row>
  </sheetData>
  <mergeCells count="3">
    <mergeCell ref="H24:I24"/>
    <mergeCell ref="J24:P24"/>
    <mergeCell ref="B24:G24"/>
  </mergeCells>
  <phoneticPr fontId="0" type="noConversion"/>
  <pageMargins left="0.25" right="0.25" top="0.25" bottom="0.2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English1</vt:lpstr>
      <vt:lpstr>English2</vt:lpstr>
      <vt:lpstr>Base!Print_Area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Oman1Mat</dc:creator>
  <cp:lastModifiedBy>Terry Beaudry</cp:lastModifiedBy>
  <cp:lastPrinted>2014-06-06T17:07:03Z</cp:lastPrinted>
  <dcterms:created xsi:type="dcterms:W3CDTF">2003-05-14T18:17:37Z</dcterms:created>
  <dcterms:modified xsi:type="dcterms:W3CDTF">2019-10-29T14:56:54Z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