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3960" yWindow="0" windowWidth="22950" windowHeight="9960"/>
  </bookViews>
  <sheets>
    <sheet name="Wolman Count Worksheet" sheetId="2" r:id="rId1"/>
    <sheet name="Wolman Grad._e-worksheet_I" sheetId="5" r:id="rId2"/>
    <sheet name="Wolman Grad._e-worksheet_II" sheetId="10" r:id="rId3"/>
    <sheet name="Wolman Grad._e-worksheet_III" sheetId="11" r:id="rId4"/>
    <sheet name="Wolman Grad._e-worksheet_IV" sheetId="12" r:id="rId5"/>
    <sheet name="Wolman Grad._e-worksheet_V" sheetId="13" r:id="rId6"/>
  </sheets>
  <definedNames>
    <definedName name="_xlnm.Print_Area" localSheetId="0">'Wolman Count Worksheet'!$A$1:$P$38</definedName>
    <definedName name="_xlnm.Print_Area" localSheetId="1">'Wolman Grad._e-worksheet_I'!$A$4:$I$37</definedName>
    <definedName name="_xlnm.Print_Area" localSheetId="2">'Wolman Grad._e-worksheet_II'!$A$4:$I$37</definedName>
    <definedName name="_xlnm.Print_Area" localSheetId="3">'Wolman Grad._e-worksheet_III'!$A$4:$I$37</definedName>
    <definedName name="_xlnm.Print_Area" localSheetId="4">'Wolman Grad._e-worksheet_IV'!$A$4:$I$37</definedName>
    <definedName name="_xlnm.Print_Area" localSheetId="5">'Wolman Grad._e-worksheet_V'!$A$4:$I$37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12" i="2" l="1"/>
  <c r="U108" i="2"/>
  <c r="U107" i="2"/>
  <c r="U106" i="2"/>
  <c r="U105" i="2"/>
  <c r="U104" i="2"/>
  <c r="U100" i="2"/>
  <c r="U98" i="2"/>
  <c r="U97" i="2"/>
  <c r="U96" i="2"/>
  <c r="U92" i="2"/>
  <c r="U91" i="2"/>
  <c r="U90" i="2"/>
  <c r="U89" i="2"/>
  <c r="U88" i="2"/>
  <c r="U87" i="2"/>
  <c r="U81" i="2"/>
  <c r="U80" i="2"/>
  <c r="U79" i="2"/>
  <c r="U73" i="2"/>
  <c r="U72" i="2"/>
  <c r="U71" i="2"/>
  <c r="U67" i="2"/>
  <c r="U65" i="2"/>
  <c r="U64" i="2"/>
  <c r="U63" i="2"/>
  <c r="U57" i="2"/>
  <c r="U56" i="2"/>
  <c r="U55" i="2"/>
  <c r="U49" i="2"/>
  <c r="U48" i="2"/>
  <c r="U47" i="2"/>
  <c r="U41" i="2"/>
  <c r="U40" i="2"/>
  <c r="U39" i="2"/>
  <c r="U30" i="2"/>
  <c r="U22" i="2"/>
  <c r="U16" i="2"/>
  <c r="U15" i="2"/>
  <c r="U14" i="2"/>
  <c r="U111" i="2"/>
  <c r="U110" i="2"/>
  <c r="U109" i="2"/>
  <c r="U103" i="2"/>
  <c r="U102" i="2"/>
  <c r="U101" i="2"/>
  <c r="U99" i="2"/>
  <c r="U95" i="2"/>
  <c r="U94" i="2"/>
  <c r="U93" i="2"/>
  <c r="U86" i="2"/>
  <c r="U85" i="2"/>
  <c r="U84" i="2"/>
  <c r="U83" i="2"/>
  <c r="U82" i="2"/>
  <c r="U78" i="2"/>
  <c r="U77" i="2"/>
  <c r="U76" i="2"/>
  <c r="U75" i="2"/>
  <c r="U74" i="2"/>
  <c r="U70" i="2"/>
  <c r="U69" i="2"/>
  <c r="U68" i="2"/>
  <c r="U66" i="2"/>
  <c r="U62" i="2"/>
  <c r="U61" i="2"/>
  <c r="U60" i="2"/>
  <c r="U59" i="2"/>
  <c r="U58" i="2"/>
  <c r="U54" i="2"/>
  <c r="U53" i="2"/>
  <c r="U52" i="2"/>
  <c r="U51" i="2"/>
  <c r="U50" i="2"/>
  <c r="U46" i="2"/>
  <c r="U45" i="2"/>
  <c r="U44" i="2"/>
  <c r="U43" i="2"/>
  <c r="U42" i="2"/>
  <c r="U38" i="2"/>
  <c r="U37" i="2"/>
  <c r="U36" i="2"/>
  <c r="U35" i="2"/>
  <c r="U34" i="2"/>
  <c r="U33" i="2"/>
  <c r="U32" i="2"/>
  <c r="U31" i="2"/>
  <c r="U29" i="2"/>
  <c r="U28" i="2"/>
  <c r="U27" i="2"/>
  <c r="U26" i="2"/>
  <c r="U25" i="2"/>
  <c r="U24" i="2"/>
  <c r="U23" i="2"/>
  <c r="U21" i="2"/>
  <c r="U20" i="2"/>
  <c r="U19" i="2"/>
  <c r="U18" i="2"/>
  <c r="U17" i="2"/>
  <c r="U13" i="2"/>
  <c r="V16" i="2" l="1"/>
  <c r="V20" i="2"/>
  <c r="V24" i="2"/>
  <c r="V15" i="2"/>
  <c r="V19" i="2"/>
  <c r="V25" i="2"/>
  <c r="V17" i="2"/>
  <c r="V13" i="2"/>
  <c r="V18" i="2"/>
  <c r="V21" i="2"/>
  <c r="V14" i="2"/>
  <c r="V22" i="2"/>
  <c r="V23" i="2"/>
  <c r="D22" i="11" l="1"/>
  <c r="E22" i="11" s="1"/>
  <c r="F22" i="11" s="1"/>
  <c r="D22" i="10"/>
  <c r="E22" i="10" s="1"/>
  <c r="F22" i="10" s="1"/>
  <c r="D22" i="12"/>
  <c r="E22" i="12" s="1"/>
  <c r="D22" i="5"/>
  <c r="E22" i="5" s="1"/>
  <c r="D22" i="13"/>
  <c r="E22" i="13" s="1"/>
  <c r="F22" i="13" s="1"/>
  <c r="D23" i="11" l="1"/>
  <c r="E23" i="11" s="1"/>
  <c r="F23" i="11" s="1"/>
  <c r="D23" i="13"/>
  <c r="E23" i="13" s="1"/>
  <c r="F23" i="13" s="1"/>
  <c r="D23" i="10"/>
  <c r="E23" i="10" s="1"/>
  <c r="F23" i="10" s="1"/>
  <c r="D23" i="5"/>
  <c r="E23" i="5" s="1"/>
  <c r="F22" i="5"/>
  <c r="D23" i="12"/>
  <c r="E23" i="12" s="1"/>
  <c r="F22" i="12"/>
  <c r="D24" i="10" l="1"/>
  <c r="E24" i="10" s="1"/>
  <c r="F24" i="10" s="1"/>
  <c r="D24" i="11"/>
  <c r="E24" i="11" s="1"/>
  <c r="F24" i="11" s="1"/>
  <c r="D24" i="13"/>
  <c r="E24" i="13" s="1"/>
  <c r="D24" i="5"/>
  <c r="E24" i="5" s="1"/>
  <c r="F23" i="5"/>
  <c r="F23" i="12"/>
  <c r="D24" i="12"/>
  <c r="E24" i="12" s="1"/>
  <c r="D25" i="10" l="1"/>
  <c r="E25" i="10" s="1"/>
  <c r="F25" i="10" s="1"/>
  <c r="D25" i="13"/>
  <c r="E25" i="13" s="1"/>
  <c r="F24" i="13"/>
  <c r="D25" i="11"/>
  <c r="E25" i="11" s="1"/>
  <c r="F25" i="11" s="1"/>
  <c r="F24" i="12"/>
  <c r="D25" i="12"/>
  <c r="E25" i="12" s="1"/>
  <c r="D25" i="5"/>
  <c r="E25" i="5" s="1"/>
  <c r="F24" i="5"/>
  <c r="D26" i="10" l="1"/>
  <c r="E26" i="10" s="1"/>
  <c r="D27" i="10" s="1"/>
  <c r="E27" i="10" s="1"/>
  <c r="F27" i="10" s="1"/>
  <c r="D26" i="11"/>
  <c r="E26" i="11" s="1"/>
  <c r="D27" i="11" s="1"/>
  <c r="E27" i="11" s="1"/>
  <c r="D26" i="13"/>
  <c r="E26" i="13" s="1"/>
  <c r="F25" i="13"/>
  <c r="F25" i="5"/>
  <c r="D26" i="5"/>
  <c r="E26" i="5" s="1"/>
  <c r="F25" i="12"/>
  <c r="D26" i="12"/>
  <c r="E26" i="12" s="1"/>
  <c r="F26" i="11" l="1"/>
  <c r="D28" i="10"/>
  <c r="E28" i="10" s="1"/>
  <c r="D29" i="10" s="1"/>
  <c r="E29" i="10" s="1"/>
  <c r="F26" i="10"/>
  <c r="D27" i="13"/>
  <c r="E27" i="13" s="1"/>
  <c r="F26" i="13"/>
  <c r="F27" i="11"/>
  <c r="D28" i="11"/>
  <c r="E28" i="11" s="1"/>
  <c r="D27" i="12"/>
  <c r="E27" i="12" s="1"/>
  <c r="F26" i="12"/>
  <c r="F26" i="5"/>
  <c r="D27" i="5"/>
  <c r="E27" i="5" s="1"/>
  <c r="F28" i="10" l="1"/>
  <c r="F27" i="13"/>
  <c r="D28" i="13"/>
  <c r="E28" i="13" s="1"/>
  <c r="D28" i="5"/>
  <c r="E28" i="5" s="1"/>
  <c r="F27" i="5"/>
  <c r="D28" i="12"/>
  <c r="E28" i="12" s="1"/>
  <c r="F27" i="12"/>
  <c r="D29" i="11"/>
  <c r="E29" i="11" s="1"/>
  <c r="F28" i="11"/>
  <c r="D30" i="10"/>
  <c r="E30" i="10" s="1"/>
  <c r="F29" i="10"/>
  <c r="F28" i="13" l="1"/>
  <c r="D29" i="13"/>
  <c r="E29" i="13" s="1"/>
  <c r="D30" i="11"/>
  <c r="E30" i="11" s="1"/>
  <c r="F29" i="11"/>
  <c r="D29" i="12"/>
  <c r="E29" i="12" s="1"/>
  <c r="F28" i="12"/>
  <c r="F28" i="5"/>
  <c r="D29" i="5"/>
  <c r="E29" i="5" s="1"/>
  <c r="F30" i="10"/>
  <c r="D31" i="10"/>
  <c r="E31" i="10" s="1"/>
  <c r="D30" i="13" l="1"/>
  <c r="E30" i="13" s="1"/>
  <c r="F29" i="13"/>
  <c r="F29" i="5"/>
  <c r="D30" i="5"/>
  <c r="E30" i="5" s="1"/>
  <c r="D30" i="12"/>
  <c r="E30" i="12" s="1"/>
  <c r="F29" i="12"/>
  <c r="D31" i="11"/>
  <c r="E31" i="11" s="1"/>
  <c r="F30" i="11"/>
  <c r="F31" i="10"/>
  <c r="D32" i="10"/>
  <c r="E32" i="10" s="1"/>
  <c r="D31" i="13" l="1"/>
  <c r="E31" i="13" s="1"/>
  <c r="F30" i="13"/>
  <c r="D32" i="11"/>
  <c r="E32" i="11" s="1"/>
  <c r="F31" i="11"/>
  <c r="D31" i="12"/>
  <c r="E31" i="12" s="1"/>
  <c r="F30" i="12"/>
  <c r="F30" i="5"/>
  <c r="D31" i="5"/>
  <c r="E31" i="5" s="1"/>
  <c r="D33" i="10"/>
  <c r="E33" i="10" s="1"/>
  <c r="F32" i="10"/>
  <c r="D32" i="13" l="1"/>
  <c r="E32" i="13" s="1"/>
  <c r="F31" i="13"/>
  <c r="F31" i="5"/>
  <c r="D32" i="5"/>
  <c r="E32" i="5" s="1"/>
  <c r="F31" i="12"/>
  <c r="D32" i="12"/>
  <c r="E32" i="12" s="1"/>
  <c r="D33" i="11"/>
  <c r="E33" i="11" s="1"/>
  <c r="F32" i="11"/>
  <c r="D34" i="10"/>
  <c r="E34" i="10" s="1"/>
  <c r="F34" i="10" s="1"/>
  <c r="F33" i="10"/>
  <c r="F32" i="13" l="1"/>
  <c r="D33" i="13"/>
  <c r="E33" i="13" s="1"/>
  <c r="D33" i="12"/>
  <c r="E33" i="12" s="1"/>
  <c r="F32" i="12"/>
  <c r="F33" i="11"/>
  <c r="D34" i="11"/>
  <c r="E34" i="11" s="1"/>
  <c r="F34" i="11" s="1"/>
  <c r="D33" i="5"/>
  <c r="E33" i="5" s="1"/>
  <c r="F32" i="5"/>
  <c r="D34" i="13" l="1"/>
  <c r="E34" i="13" s="1"/>
  <c r="F34" i="13" s="1"/>
  <c r="F33" i="13"/>
  <c r="D34" i="5"/>
  <c r="E34" i="5" s="1"/>
  <c r="F34" i="5" s="1"/>
  <c r="F33" i="5"/>
  <c r="D34" i="12"/>
  <c r="E34" i="12" s="1"/>
  <c r="F34" i="12" s="1"/>
  <c r="F33" i="12"/>
</calcChain>
</file>

<file path=xl/sharedStrings.xml><?xml version="1.0" encoding="utf-8"?>
<sst xmlns="http://schemas.openxmlformats.org/spreadsheetml/2006/main" count="235" uniqueCount="60">
  <si>
    <t>Project No:</t>
  </si>
  <si>
    <t xml:space="preserve">Tester Name: </t>
  </si>
  <si>
    <t xml:space="preserve">Date: </t>
  </si>
  <si>
    <t>Material Type:</t>
  </si>
  <si>
    <t>Sample #:</t>
  </si>
  <si>
    <t>Pay Item Number</t>
  </si>
  <si>
    <t xml:space="preserve">Riprap Class </t>
  </si>
  <si>
    <t xml:space="preserve">Quantity </t>
  </si>
  <si>
    <t>Gradation Tests</t>
  </si>
  <si>
    <t>Required</t>
  </si>
  <si>
    <t>Attached</t>
  </si>
  <si>
    <t>Particle #</t>
  </si>
  <si>
    <t>Measured Intermediate Axis (inches)</t>
  </si>
  <si>
    <t xml:space="preserve">Last Updated: </t>
  </si>
  <si>
    <t>Riprap Gradation from Wolman Count</t>
  </si>
  <si>
    <t xml:space="preserve">Project No: </t>
  </si>
  <si>
    <t>Date:</t>
  </si>
  <si>
    <t>Source or Stockpile Location:</t>
  </si>
  <si>
    <t>Instructions:</t>
  </si>
  <si>
    <t>Enter the number of rocks, from Wolman Count Worksheet, that fall within the given size range.</t>
  </si>
  <si>
    <t xml:space="preserve">Based the Semi-log Gradation Plot, determine the particle size corresponding to the cumulative percent smaller values at 15, 50, 85, and 100 percent. </t>
  </si>
  <si>
    <t>Table XX - Rock Count and Particle Size Distribution</t>
  </si>
  <si>
    <t>Size (inches)</t>
  </si>
  <si>
    <t xml:space="preserve">Size Range </t>
  </si>
  <si>
    <t>Rock Count (1)</t>
  </si>
  <si>
    <t xml:space="preserve">Cumulative Rock Count </t>
  </si>
  <si>
    <t>≤ 1.00</t>
  </si>
  <si>
    <t>1.0 &lt; x ≤ 2.0</t>
  </si>
  <si>
    <t>2.0 &lt; x ≤ 3.0</t>
  </si>
  <si>
    <t>3.0 &lt; x ≤ 4.0</t>
  </si>
  <si>
    <t>4.0 &lt; x ≤ 6.0</t>
  </si>
  <si>
    <t>6.0 &lt; x ≤ 9.0</t>
  </si>
  <si>
    <t>9.0 &lt; x ≤ 12.0</t>
  </si>
  <si>
    <t>12.0 &lt; x ≤ 15.0</t>
  </si>
  <si>
    <t>15.0 &lt; x ≤ 18.0</t>
  </si>
  <si>
    <t>18.0 &lt; x ≤ 21.0</t>
  </si>
  <si>
    <t>21.0 &lt; x ≤ 24.0</t>
  </si>
  <si>
    <t>24.0 &lt; x ≤ 27.0</t>
  </si>
  <si>
    <t>27.0 &lt; x ≤ 33.0</t>
  </si>
  <si>
    <t xml:space="preserve">Cumulative Percent Smaller </t>
  </si>
  <si>
    <t>Pit Number or Stockpile Location:</t>
  </si>
  <si>
    <t xml:space="preserve">Record the D15, D50, D85, and D100 values on G&amp;B 109b form </t>
  </si>
  <si>
    <t>Submit this form and Semi-log Gradation Plot with G&amp;B 109b</t>
  </si>
  <si>
    <t xml:space="preserve">Percent Passing </t>
  </si>
  <si>
    <t>min</t>
  </si>
  <si>
    <t>max</t>
  </si>
  <si>
    <t>Material Type: Class I Riprap</t>
  </si>
  <si>
    <t>Class I Spec Ranges</t>
  </si>
  <si>
    <t>Material Type: Class II Riprap</t>
  </si>
  <si>
    <t>Class II Spec Ranges</t>
  </si>
  <si>
    <t>Material Type: Class III Riprap</t>
  </si>
  <si>
    <t>Class III Spec Ranges</t>
  </si>
  <si>
    <t>Class IV Spec Ranges</t>
  </si>
  <si>
    <t>Material Type: Class IV Riprap</t>
  </si>
  <si>
    <t>Class V Spec Ranges</t>
  </si>
  <si>
    <t>Material Type: Class V Riprap</t>
  </si>
  <si>
    <t>Once all measurements have been recorded complete 'Wolman Grad._e-worksheet_X', for the applicable riprap class, to get gradation results. Submit this form with G&amp;B 109b.</t>
  </si>
  <si>
    <t>Wolman Count for Riprap Gradation (G&amp;B .211)</t>
  </si>
  <si>
    <t>Sample #</t>
  </si>
  <si>
    <t>G&amp;B-108b (4/16/2019)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</si>
</sst>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rgb="FF231F20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0.5"/>
      <color rgb="FF231F2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0" borderId="2" xfId="0" applyBorder="1" applyAlignment="1">
      <alignment wrapText="1"/>
    </xf>
    <xf numFmtId="9" fontId="0" fillId="0" borderId="0" xfId="1" applyFont="1"/>
    <xf numFmtId="0" fontId="0" fillId="0" borderId="0" xfId="0" applyBorder="1" applyAlignment="1">
      <alignment vertical="top"/>
    </xf>
    <xf numFmtId="0" fontId="0" fillId="0" borderId="8" xfId="0" applyBorder="1" applyAlignment="1">
      <alignment wrapText="1"/>
    </xf>
    <xf numFmtId="0" fontId="0" fillId="0" borderId="2" xfId="0" applyBorder="1"/>
    <xf numFmtId="9" fontId="0" fillId="0" borderId="0" xfId="1" applyFont="1" applyBorder="1"/>
    <xf numFmtId="0" fontId="0" fillId="0" borderId="9" xfId="0" applyBorder="1"/>
    <xf numFmtId="0" fontId="0" fillId="0" borderId="12" xfId="0" applyBorder="1" applyAlignment="1">
      <alignment wrapText="1"/>
    </xf>
    <xf numFmtId="0" fontId="0" fillId="0" borderId="0" xfId="0" applyBorder="1"/>
    <xf numFmtId="0" fontId="0" fillId="0" borderId="9" xfId="0" applyBorder="1" applyAlignment="1">
      <alignment wrapText="1"/>
    </xf>
    <xf numFmtId="0" fontId="0" fillId="2" borderId="0" xfId="0" applyFill="1" applyBorder="1"/>
    <xf numFmtId="0" fontId="4" fillId="2" borderId="0" xfId="0" applyFont="1" applyFill="1" applyBorder="1" applyAlignment="1"/>
    <xf numFmtId="14" fontId="4" fillId="2" borderId="0" xfId="0" applyNumberFormat="1" applyFont="1" applyFill="1" applyBorder="1" applyAlignment="1"/>
    <xf numFmtId="0" fontId="4" fillId="0" borderId="0" xfId="0" applyFont="1" applyBorder="1" applyAlignment="1"/>
    <xf numFmtId="0" fontId="0" fillId="0" borderId="0" xfId="0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/>
    </xf>
    <xf numFmtId="0" fontId="3" fillId="3" borderId="11" xfId="0" applyFont="1" applyFill="1" applyBorder="1" applyAlignment="1">
      <alignment vertical="center" wrapText="1"/>
    </xf>
    <xf numFmtId="0" fontId="0" fillId="0" borderId="6" xfId="0" applyBorder="1"/>
    <xf numFmtId="9" fontId="0" fillId="0" borderId="17" xfId="1" applyFont="1" applyBorder="1" applyAlignment="1">
      <alignment horizontal="center"/>
    </xf>
    <xf numFmtId="164" fontId="0" fillId="0" borderId="0" xfId="0" applyNumberFormat="1"/>
    <xf numFmtId="0" fontId="3" fillId="0" borderId="18" xfId="0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/>
    </xf>
    <xf numFmtId="0" fontId="0" fillId="0" borderId="12" xfId="0" applyBorder="1"/>
    <xf numFmtId="0" fontId="0" fillId="0" borderId="0" xfId="0" applyFill="1" applyBorder="1"/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164" fontId="6" fillId="0" borderId="21" xfId="0" applyNumberFormat="1" applyFont="1" applyBorder="1" applyAlignment="1">
      <alignment horizontal="center"/>
    </xf>
    <xf numFmtId="0" fontId="0" fillId="0" borderId="22" xfId="0" applyBorder="1"/>
    <xf numFmtId="9" fontId="0" fillId="0" borderId="23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Font="1" applyBorder="1" applyAlignment="1">
      <alignment wrapText="1"/>
    </xf>
    <xf numFmtId="0" fontId="0" fillId="0" borderId="12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7" fillId="0" borderId="0" xfId="0" applyFont="1" applyBorder="1" applyAlignment="1" applyProtection="1">
      <alignment horizontal="right"/>
      <protection locked="0"/>
    </xf>
    <xf numFmtId="0" fontId="7" fillId="0" borderId="0" xfId="0" applyFont="1" applyBorder="1" applyAlignment="1" applyProtection="1">
      <alignment horizontal="right"/>
      <protection locked="0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0" fontId="7" fillId="0" borderId="12" xfId="0" applyFont="1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7" fillId="4" borderId="6" xfId="0" applyFont="1" applyFill="1" applyBorder="1" applyAlignment="1">
      <alignment horizontal="left" vertical="top"/>
    </xf>
    <xf numFmtId="0" fontId="0" fillId="4" borderId="1" xfId="0" applyFill="1" applyBorder="1" applyAlignment="1">
      <alignment horizontal="left" vertical="top"/>
    </xf>
    <xf numFmtId="0" fontId="0" fillId="4" borderId="7" xfId="0" applyFill="1" applyBorder="1" applyAlignment="1">
      <alignment horizontal="left" vertical="top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7" fillId="4" borderId="2" xfId="0" applyFont="1" applyFill="1" applyBorder="1" applyAlignment="1">
      <alignment horizontal="center"/>
    </xf>
    <xf numFmtId="0" fontId="9" fillId="0" borderId="0" xfId="0" applyFont="1" applyAlignment="1">
      <alignment horizontal="left" vertical="top" wrapText="1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2" fillId="0" borderId="0" xfId="0" applyFont="1" applyBorder="1" applyAlignment="1">
      <alignment horizontal="left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left"/>
    </xf>
    <xf numFmtId="0" fontId="0" fillId="0" borderId="12" xfId="0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Semi-log</a:t>
            </a:r>
            <a:r>
              <a:rPr lang="en-US" baseline="0"/>
              <a:t> Gradation Plot</a:t>
            </a:r>
            <a:endParaRPr lang="en-US"/>
          </a:p>
        </c:rich>
      </c:tx>
      <c:layout>
        <c:manualLayout>
          <c:xMode val="edge"/>
          <c:yMode val="edge"/>
          <c:x val="0.4261596675415573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v>Sample Results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'Wolman Grad._e-worksheet_I'!$B$22:$B$34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6</c:v>
                </c:pt>
                <c:pt idx="5">
                  <c:v>9</c:v>
                </c:pt>
                <c:pt idx="6">
                  <c:v>12</c:v>
                </c:pt>
                <c:pt idx="7">
                  <c:v>15</c:v>
                </c:pt>
                <c:pt idx="8">
                  <c:v>18</c:v>
                </c:pt>
                <c:pt idx="9">
                  <c:v>21</c:v>
                </c:pt>
                <c:pt idx="10">
                  <c:v>24</c:v>
                </c:pt>
                <c:pt idx="11">
                  <c:v>27</c:v>
                </c:pt>
                <c:pt idx="12">
                  <c:v>30</c:v>
                </c:pt>
              </c:numCache>
            </c:numRef>
          </c:xVal>
          <c:yVal>
            <c:numRef>
              <c:f>'Wolman Grad._e-worksheet_I'!$F$22:$F$34</c:f>
              <c:numCache>
                <c:formatCode>0%</c:formatCode>
                <c:ptCount val="1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yVal>
          <c:smooth val="1"/>
        </c:ser>
        <c:ser>
          <c:idx val="0"/>
          <c:order val="1"/>
          <c:tx>
            <c:v>Class I Min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Grad._e-worksheet_I'!$N$24:$N$27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xVal>
          <c:yVal>
            <c:numRef>
              <c:f>'Wolman Grad._e-worksheet_I'!$M$24:$M$27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ser>
          <c:idx val="2"/>
          <c:order val="2"/>
          <c:tx>
            <c:v>Class I Max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Grad._e-worksheet_I'!$O$24:$O$27</c:f>
              <c:numCache>
                <c:formatCode>General</c:formatCode>
                <c:ptCount val="4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</c:numCache>
            </c:numRef>
          </c:xVal>
          <c:yVal>
            <c:numRef>
              <c:f>'Wolman Grad._e-worksheet_I'!$M$24:$M$27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8868616"/>
        <c:axId val="548869008"/>
      </c:scatterChart>
      <c:valAx>
        <c:axId val="548868616"/>
        <c:scaling>
          <c:logBase val="10"/>
          <c:orientation val="minMax"/>
        </c:scaling>
        <c:delete val="0"/>
        <c:axPos val="b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Particle</a:t>
                </a:r>
                <a:r>
                  <a:rPr lang="en-US" baseline="0"/>
                  <a:t> Size (inches)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40369115778246423"/>
              <c:y val="0.9387483526584493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869008"/>
        <c:crosses val="autoZero"/>
        <c:crossBetween val="midCat"/>
      </c:valAx>
      <c:valAx>
        <c:axId val="5488690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Cumulative</a:t>
                </a:r>
                <a:r>
                  <a:rPr lang="en-US" baseline="0"/>
                  <a:t> Percent Smaller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8.7473842144537243E-3"/>
              <c:y val="0.310049751243781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cross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868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Semi-log</a:t>
            </a:r>
            <a:r>
              <a:rPr lang="en-US" baseline="0"/>
              <a:t> Gradation Plot</a:t>
            </a:r>
            <a:endParaRPr lang="en-US"/>
          </a:p>
        </c:rich>
      </c:tx>
      <c:layout>
        <c:manualLayout>
          <c:xMode val="edge"/>
          <c:yMode val="edge"/>
          <c:x val="0.4261596675415573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v>Sample Results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'Wolman Grad._e-worksheet_II'!$B$22:$B$34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6</c:v>
                </c:pt>
                <c:pt idx="5">
                  <c:v>9</c:v>
                </c:pt>
                <c:pt idx="6">
                  <c:v>12</c:v>
                </c:pt>
                <c:pt idx="7">
                  <c:v>15</c:v>
                </c:pt>
                <c:pt idx="8">
                  <c:v>18</c:v>
                </c:pt>
                <c:pt idx="9">
                  <c:v>21</c:v>
                </c:pt>
                <c:pt idx="10">
                  <c:v>24</c:v>
                </c:pt>
                <c:pt idx="11">
                  <c:v>27</c:v>
                </c:pt>
                <c:pt idx="12">
                  <c:v>30</c:v>
                </c:pt>
              </c:numCache>
            </c:numRef>
          </c:xVal>
          <c:yVal>
            <c:numRef>
              <c:f>'Wolman Grad._e-worksheet_II'!$F$22:$F$34</c:f>
              <c:numCache>
                <c:formatCode>0%</c:formatCode>
                <c:ptCount val="1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yVal>
          <c:smooth val="1"/>
        </c:ser>
        <c:ser>
          <c:idx val="0"/>
          <c:order val="1"/>
          <c:tx>
            <c:v>Class II Min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Grad._e-worksheet_II'!$N$24:$N$27</c:f>
              <c:numCache>
                <c:formatCode>General</c:formatCode>
                <c:ptCount val="4"/>
                <c:pt idx="0">
                  <c:v>3</c:v>
                </c:pt>
                <c:pt idx="1">
                  <c:v>5</c:v>
                </c:pt>
                <c:pt idx="2">
                  <c:v>7</c:v>
                </c:pt>
                <c:pt idx="3">
                  <c:v>9</c:v>
                </c:pt>
              </c:numCache>
            </c:numRef>
          </c:xVal>
          <c:yVal>
            <c:numRef>
              <c:f>'Wolman Grad._e-worksheet_II'!$M$24:$M$27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ser>
          <c:idx val="2"/>
          <c:order val="2"/>
          <c:tx>
            <c:v>Class II Max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Grad._e-worksheet_II'!$O$24:$O$27</c:f>
              <c:numCache>
                <c:formatCode>General</c:formatCode>
                <c:ptCount val="4"/>
                <c:pt idx="0">
                  <c:v>6</c:v>
                </c:pt>
                <c:pt idx="1">
                  <c:v>8</c:v>
                </c:pt>
                <c:pt idx="2">
                  <c:v>11</c:v>
                </c:pt>
                <c:pt idx="3">
                  <c:v>12</c:v>
                </c:pt>
              </c:numCache>
            </c:numRef>
          </c:xVal>
          <c:yVal>
            <c:numRef>
              <c:f>'Wolman Grad._e-worksheet_II'!$M$24:$M$27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8856464"/>
        <c:axId val="548655512"/>
      </c:scatterChart>
      <c:valAx>
        <c:axId val="548856464"/>
        <c:scaling>
          <c:logBase val="10"/>
          <c:orientation val="minMax"/>
        </c:scaling>
        <c:delete val="0"/>
        <c:axPos val="b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Particle</a:t>
                </a:r>
                <a:r>
                  <a:rPr lang="en-US" baseline="0"/>
                  <a:t> Size (inches)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40369115778246423"/>
              <c:y val="0.9387483526584493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655512"/>
        <c:crosses val="autoZero"/>
        <c:crossBetween val="midCat"/>
      </c:valAx>
      <c:valAx>
        <c:axId val="54865551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Cumulative</a:t>
                </a:r>
                <a:r>
                  <a:rPr lang="en-US" baseline="0"/>
                  <a:t> Percent Smaller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8.7473842144537243E-3"/>
              <c:y val="0.310049751243781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cross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8564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Semi-log</a:t>
            </a:r>
            <a:r>
              <a:rPr lang="en-US" baseline="0"/>
              <a:t> Gradation Plot</a:t>
            </a:r>
            <a:endParaRPr lang="en-US"/>
          </a:p>
        </c:rich>
      </c:tx>
      <c:layout>
        <c:manualLayout>
          <c:xMode val="edge"/>
          <c:yMode val="edge"/>
          <c:x val="0.4261596675415573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v>Sample Results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'Wolman Grad._e-worksheet_III'!$B$22:$B$34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6</c:v>
                </c:pt>
                <c:pt idx="5">
                  <c:v>9</c:v>
                </c:pt>
                <c:pt idx="6">
                  <c:v>12</c:v>
                </c:pt>
                <c:pt idx="7">
                  <c:v>15</c:v>
                </c:pt>
                <c:pt idx="8">
                  <c:v>18</c:v>
                </c:pt>
                <c:pt idx="9">
                  <c:v>21</c:v>
                </c:pt>
                <c:pt idx="10">
                  <c:v>24</c:v>
                </c:pt>
                <c:pt idx="11">
                  <c:v>27</c:v>
                </c:pt>
                <c:pt idx="12">
                  <c:v>30</c:v>
                </c:pt>
              </c:numCache>
            </c:numRef>
          </c:xVal>
          <c:yVal>
            <c:numRef>
              <c:f>'Wolman Grad._e-worksheet_III'!$F$22:$F$34</c:f>
              <c:numCache>
                <c:formatCode>0%</c:formatCode>
                <c:ptCount val="1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yVal>
          <c:smooth val="1"/>
        </c:ser>
        <c:ser>
          <c:idx val="0"/>
          <c:order val="1"/>
          <c:tx>
            <c:v>Class III Min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Grad._e-worksheet_III'!$N$24:$N$27</c:f>
              <c:numCache>
                <c:formatCode>General</c:formatCode>
                <c:ptCount val="4"/>
                <c:pt idx="0">
                  <c:v>6</c:v>
                </c:pt>
                <c:pt idx="1">
                  <c:v>8</c:v>
                </c:pt>
                <c:pt idx="2">
                  <c:v>11</c:v>
                </c:pt>
                <c:pt idx="3">
                  <c:v>15</c:v>
                </c:pt>
              </c:numCache>
            </c:numRef>
          </c:xVal>
          <c:yVal>
            <c:numRef>
              <c:f>'Wolman Grad._e-worksheet_III'!$M$24:$M$27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ser>
          <c:idx val="2"/>
          <c:order val="2"/>
          <c:tx>
            <c:v>Class III Max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Grad._e-worksheet_III'!$O$24:$O$27</c:f>
              <c:numCache>
                <c:formatCode>General</c:formatCode>
                <c:ptCount val="4"/>
                <c:pt idx="0">
                  <c:v>8</c:v>
                </c:pt>
                <c:pt idx="1">
                  <c:v>11</c:v>
                </c:pt>
                <c:pt idx="2">
                  <c:v>15</c:v>
                </c:pt>
                <c:pt idx="3">
                  <c:v>18</c:v>
                </c:pt>
              </c:numCache>
            </c:numRef>
          </c:xVal>
          <c:yVal>
            <c:numRef>
              <c:f>'Wolman Grad._e-worksheet_III'!$M$24:$M$27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8650416"/>
        <c:axId val="548651200"/>
      </c:scatterChart>
      <c:valAx>
        <c:axId val="548650416"/>
        <c:scaling>
          <c:logBase val="10"/>
          <c:orientation val="minMax"/>
        </c:scaling>
        <c:delete val="0"/>
        <c:axPos val="b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Particle</a:t>
                </a:r>
                <a:r>
                  <a:rPr lang="en-US" baseline="0"/>
                  <a:t> Size (inches)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40369115778246423"/>
              <c:y val="0.9387483526584493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651200"/>
        <c:crosses val="autoZero"/>
        <c:crossBetween val="midCat"/>
      </c:valAx>
      <c:valAx>
        <c:axId val="5486512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Cumulative</a:t>
                </a:r>
                <a:r>
                  <a:rPr lang="en-US" baseline="0"/>
                  <a:t> Percent Smaller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8.7473842144537243E-3"/>
              <c:y val="0.310049751243781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cross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650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Semi-log</a:t>
            </a:r>
            <a:r>
              <a:rPr lang="en-US" baseline="0"/>
              <a:t> Gradation Plot</a:t>
            </a:r>
            <a:endParaRPr lang="en-US"/>
          </a:p>
        </c:rich>
      </c:tx>
      <c:layout>
        <c:manualLayout>
          <c:xMode val="edge"/>
          <c:yMode val="edge"/>
          <c:x val="0.4261596675415573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v>Sample Results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'Wolman Grad._e-worksheet_IV'!$B$22:$B$34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6</c:v>
                </c:pt>
                <c:pt idx="5">
                  <c:v>9</c:v>
                </c:pt>
                <c:pt idx="6">
                  <c:v>12</c:v>
                </c:pt>
                <c:pt idx="7">
                  <c:v>15</c:v>
                </c:pt>
                <c:pt idx="8">
                  <c:v>18</c:v>
                </c:pt>
                <c:pt idx="9">
                  <c:v>21</c:v>
                </c:pt>
                <c:pt idx="10">
                  <c:v>24</c:v>
                </c:pt>
                <c:pt idx="11">
                  <c:v>27</c:v>
                </c:pt>
                <c:pt idx="12">
                  <c:v>30</c:v>
                </c:pt>
              </c:numCache>
            </c:numRef>
          </c:xVal>
          <c:yVal>
            <c:numRef>
              <c:f>'Wolman Grad._e-worksheet_IV'!$F$22:$F$34</c:f>
              <c:numCache>
                <c:formatCode>0%</c:formatCode>
                <c:ptCount val="1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yVal>
          <c:smooth val="1"/>
        </c:ser>
        <c:ser>
          <c:idx val="0"/>
          <c:order val="1"/>
          <c:tx>
            <c:v>Class IV Min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Grad._e-worksheet_IV'!$N$24:$N$27</c:f>
              <c:numCache>
                <c:formatCode>General</c:formatCode>
                <c:ptCount val="4"/>
                <c:pt idx="0">
                  <c:v>8</c:v>
                </c:pt>
                <c:pt idx="1">
                  <c:v>10</c:v>
                </c:pt>
                <c:pt idx="2">
                  <c:v>15</c:v>
                </c:pt>
                <c:pt idx="3">
                  <c:v>21</c:v>
                </c:pt>
              </c:numCache>
            </c:numRef>
          </c:xVal>
          <c:yVal>
            <c:numRef>
              <c:f>'Wolman Grad._e-worksheet_IV'!$M$24:$M$27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ser>
          <c:idx val="2"/>
          <c:order val="2"/>
          <c:tx>
            <c:v>Class IV Max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Grad._e-worksheet_IV'!$O$24:$O$27</c:f>
              <c:numCache>
                <c:formatCode>General</c:formatCode>
                <c:ptCount val="4"/>
                <c:pt idx="0">
                  <c:v>10</c:v>
                </c:pt>
                <c:pt idx="1">
                  <c:v>14</c:v>
                </c:pt>
                <c:pt idx="2">
                  <c:v>19</c:v>
                </c:pt>
                <c:pt idx="3">
                  <c:v>24</c:v>
                </c:pt>
              </c:numCache>
            </c:numRef>
          </c:xVal>
          <c:yVal>
            <c:numRef>
              <c:f>'Wolman Grad._e-worksheet_IV'!$M$24:$M$27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8651592"/>
        <c:axId val="548648456"/>
      </c:scatterChart>
      <c:valAx>
        <c:axId val="548651592"/>
        <c:scaling>
          <c:logBase val="10"/>
          <c:orientation val="minMax"/>
        </c:scaling>
        <c:delete val="0"/>
        <c:axPos val="b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Particle</a:t>
                </a:r>
                <a:r>
                  <a:rPr lang="en-US" baseline="0"/>
                  <a:t> Size (inches)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40369115778246423"/>
              <c:y val="0.9387483526584493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648456"/>
        <c:crosses val="autoZero"/>
        <c:crossBetween val="midCat"/>
      </c:valAx>
      <c:valAx>
        <c:axId val="5486484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Cumulative</a:t>
                </a:r>
                <a:r>
                  <a:rPr lang="en-US" baseline="0"/>
                  <a:t> Percent Smaller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8.7473842144537243E-3"/>
              <c:y val="0.310049751243781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cross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6515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Semi-log</a:t>
            </a:r>
            <a:r>
              <a:rPr lang="en-US" baseline="0"/>
              <a:t> Gradation Plot</a:t>
            </a:r>
            <a:endParaRPr lang="en-US"/>
          </a:p>
        </c:rich>
      </c:tx>
      <c:layout>
        <c:manualLayout>
          <c:xMode val="edge"/>
          <c:yMode val="edge"/>
          <c:x val="0.4261596675415573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v>Sample Results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'Wolman Grad._e-worksheet_V'!$B$22:$B$34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6</c:v>
                </c:pt>
                <c:pt idx="5">
                  <c:v>9</c:v>
                </c:pt>
                <c:pt idx="6">
                  <c:v>12</c:v>
                </c:pt>
                <c:pt idx="7">
                  <c:v>15</c:v>
                </c:pt>
                <c:pt idx="8">
                  <c:v>18</c:v>
                </c:pt>
                <c:pt idx="9">
                  <c:v>21</c:v>
                </c:pt>
                <c:pt idx="10">
                  <c:v>24</c:v>
                </c:pt>
                <c:pt idx="11">
                  <c:v>27</c:v>
                </c:pt>
                <c:pt idx="12">
                  <c:v>30</c:v>
                </c:pt>
              </c:numCache>
            </c:numRef>
          </c:xVal>
          <c:yVal>
            <c:numRef>
              <c:f>'Wolman Grad._e-worksheet_V'!$F$22:$F$34</c:f>
              <c:numCache>
                <c:formatCode>0%</c:formatCode>
                <c:ptCount val="1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yVal>
          <c:smooth val="1"/>
        </c:ser>
        <c:ser>
          <c:idx val="0"/>
          <c:order val="1"/>
          <c:tx>
            <c:v>Class V Min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Grad._e-worksheet_V'!$N$24:$N$27</c:f>
              <c:numCache>
                <c:formatCode>General</c:formatCode>
                <c:ptCount val="4"/>
                <c:pt idx="0">
                  <c:v>9</c:v>
                </c:pt>
                <c:pt idx="1">
                  <c:v>12</c:v>
                </c:pt>
                <c:pt idx="2">
                  <c:v>19</c:v>
                </c:pt>
                <c:pt idx="3">
                  <c:v>27</c:v>
                </c:pt>
              </c:numCache>
            </c:numRef>
          </c:xVal>
          <c:yVal>
            <c:numRef>
              <c:f>'Wolman Grad._e-worksheet_V'!$M$24:$M$27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ser>
          <c:idx val="2"/>
          <c:order val="2"/>
          <c:tx>
            <c:v>Class V Max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'Wolman Grad._e-worksheet_V'!$O$24:$O$27</c:f>
              <c:numCache>
                <c:formatCode>General</c:formatCode>
                <c:ptCount val="4"/>
                <c:pt idx="0">
                  <c:v>12</c:v>
                </c:pt>
                <c:pt idx="1">
                  <c:v>17</c:v>
                </c:pt>
                <c:pt idx="2">
                  <c:v>23</c:v>
                </c:pt>
                <c:pt idx="3">
                  <c:v>30</c:v>
                </c:pt>
              </c:numCache>
            </c:numRef>
          </c:xVal>
          <c:yVal>
            <c:numRef>
              <c:f>'Wolman Grad._e-worksheet_V'!$M$24:$M$27</c:f>
              <c:numCache>
                <c:formatCode>General</c:formatCode>
                <c:ptCount val="4"/>
                <c:pt idx="0">
                  <c:v>0.15</c:v>
                </c:pt>
                <c:pt idx="1">
                  <c:v>0.5</c:v>
                </c:pt>
                <c:pt idx="2">
                  <c:v>0.85</c:v>
                </c:pt>
                <c:pt idx="3">
                  <c:v>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8653944"/>
        <c:axId val="548650808"/>
      </c:scatterChart>
      <c:valAx>
        <c:axId val="548653944"/>
        <c:scaling>
          <c:logBase val="10"/>
          <c:orientation val="minMax"/>
        </c:scaling>
        <c:delete val="0"/>
        <c:axPos val="b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Particle</a:t>
                </a:r>
                <a:r>
                  <a:rPr lang="en-US" baseline="0"/>
                  <a:t> Size (inches)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40369115778246423"/>
              <c:y val="0.9387483526584493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650808"/>
        <c:crosses val="autoZero"/>
        <c:crossBetween val="midCat"/>
      </c:valAx>
      <c:valAx>
        <c:axId val="5486508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Cumulative</a:t>
                </a:r>
                <a:r>
                  <a:rPr lang="en-US" baseline="0"/>
                  <a:t> Percent Smaller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8.7473842144537243E-3"/>
              <c:y val="0.310049751243781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cross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6539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42861</xdr:colOff>
      <xdr:row>37</xdr:row>
      <xdr:rowOff>171449</xdr:rowOff>
    </xdr:from>
    <xdr:to>
      <xdr:col>11</xdr:col>
      <xdr:colOff>57150</xdr:colOff>
      <xdr:row>68</xdr:row>
      <xdr:rowOff>9524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42861</xdr:colOff>
      <xdr:row>37</xdr:row>
      <xdr:rowOff>171449</xdr:rowOff>
    </xdr:from>
    <xdr:to>
      <xdr:col>11</xdr:col>
      <xdr:colOff>57150</xdr:colOff>
      <xdr:row>68</xdr:row>
      <xdr:rowOff>9524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42861</xdr:colOff>
      <xdr:row>37</xdr:row>
      <xdr:rowOff>171449</xdr:rowOff>
    </xdr:from>
    <xdr:to>
      <xdr:col>11</xdr:col>
      <xdr:colOff>57150</xdr:colOff>
      <xdr:row>68</xdr:row>
      <xdr:rowOff>9524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42861</xdr:colOff>
      <xdr:row>37</xdr:row>
      <xdr:rowOff>171449</xdr:rowOff>
    </xdr:from>
    <xdr:to>
      <xdr:col>11</xdr:col>
      <xdr:colOff>57150</xdr:colOff>
      <xdr:row>68</xdr:row>
      <xdr:rowOff>9524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42861</xdr:colOff>
      <xdr:row>37</xdr:row>
      <xdr:rowOff>171449</xdr:rowOff>
    </xdr:from>
    <xdr:to>
      <xdr:col>11</xdr:col>
      <xdr:colOff>57150</xdr:colOff>
      <xdr:row>68</xdr:row>
      <xdr:rowOff>9524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12"/>
  <sheetViews>
    <sheetView tabSelected="1" workbookViewId="0">
      <selection activeCell="Y7" sqref="Y7"/>
    </sheetView>
  </sheetViews>
  <sheetFormatPr defaultRowHeight="15" x14ac:dyDescent="0.25"/>
  <cols>
    <col min="1" max="3" width="6.28515625" customWidth="1"/>
    <col min="4" max="4" width="7.140625" customWidth="1"/>
    <col min="5" max="7" width="6.28515625" customWidth="1"/>
    <col min="8" max="8" width="6.5703125" customWidth="1"/>
    <col min="9" max="11" width="6.28515625" customWidth="1"/>
    <col min="12" max="12" width="7" customWidth="1"/>
    <col min="13" max="15" width="6.28515625" customWidth="1"/>
    <col min="16" max="16" width="7" customWidth="1"/>
    <col min="17" max="17" width="6.7109375" customWidth="1"/>
    <col min="19" max="20" width="0" hidden="1" customWidth="1"/>
    <col min="21" max="21" width="22.7109375" hidden="1" customWidth="1"/>
    <col min="22" max="23" width="0" hidden="1" customWidth="1"/>
  </cols>
  <sheetData>
    <row r="1" spans="1:35" x14ac:dyDescent="0.25">
      <c r="A1" s="44" t="s">
        <v>59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</row>
    <row r="2" spans="1:35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1:35" ht="18.75" x14ac:dyDescent="0.3">
      <c r="A3" s="45" t="s">
        <v>57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1:35" ht="14.25" customHeight="1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</row>
    <row r="5" spans="1:35" x14ac:dyDescent="0.25">
      <c r="A5" s="47" t="s">
        <v>0</v>
      </c>
      <c r="B5" s="48"/>
      <c r="C5" s="48"/>
      <c r="D5" s="48"/>
      <c r="E5" s="49"/>
      <c r="F5" s="47" t="s">
        <v>1</v>
      </c>
      <c r="G5" s="48"/>
      <c r="H5" s="48"/>
      <c r="I5" s="48"/>
      <c r="J5" s="48"/>
      <c r="K5" s="48"/>
      <c r="L5" s="48"/>
      <c r="M5" s="49"/>
      <c r="N5" s="47" t="s">
        <v>2</v>
      </c>
      <c r="O5" s="48"/>
      <c r="P5" s="49"/>
      <c r="Q5" s="2"/>
    </row>
    <row r="6" spans="1:35" ht="30" customHeight="1" x14ac:dyDescent="0.25">
      <c r="A6" s="50"/>
      <c r="B6" s="51"/>
      <c r="C6" s="51"/>
      <c r="D6" s="51"/>
      <c r="E6" s="52"/>
      <c r="F6" s="50"/>
      <c r="G6" s="51"/>
      <c r="H6" s="51"/>
      <c r="I6" s="51"/>
      <c r="J6" s="51"/>
      <c r="K6" s="51"/>
      <c r="L6" s="51"/>
      <c r="M6" s="52"/>
      <c r="N6" s="50"/>
      <c r="O6" s="51"/>
      <c r="P6" s="52"/>
      <c r="Q6" s="2"/>
    </row>
    <row r="7" spans="1:35" x14ac:dyDescent="0.25">
      <c r="A7" s="47" t="s">
        <v>3</v>
      </c>
      <c r="B7" s="48"/>
      <c r="C7" s="48"/>
      <c r="D7" s="48"/>
      <c r="E7" s="49"/>
      <c r="F7" s="47" t="s">
        <v>40</v>
      </c>
      <c r="G7" s="48"/>
      <c r="H7" s="48"/>
      <c r="I7" s="48"/>
      <c r="J7" s="48"/>
      <c r="K7" s="48"/>
      <c r="L7" s="48"/>
      <c r="M7" s="48"/>
      <c r="N7" s="47" t="s">
        <v>58</v>
      </c>
      <c r="O7" s="48"/>
      <c r="P7" s="49"/>
      <c r="Q7" s="2"/>
    </row>
    <row r="8" spans="1:35" ht="30" customHeight="1" x14ac:dyDescent="0.25">
      <c r="A8" s="50"/>
      <c r="B8" s="51"/>
      <c r="C8" s="51"/>
      <c r="D8" s="51"/>
      <c r="E8" s="52"/>
      <c r="F8" s="50"/>
      <c r="G8" s="51"/>
      <c r="H8" s="51"/>
      <c r="I8" s="51"/>
      <c r="J8" s="51"/>
      <c r="K8" s="51"/>
      <c r="L8" s="51"/>
      <c r="M8" s="51"/>
      <c r="N8" s="50"/>
      <c r="O8" s="51"/>
      <c r="P8" s="52"/>
      <c r="Q8" s="2"/>
    </row>
    <row r="9" spans="1:35" ht="12" customHeight="1" x14ac:dyDescent="0.25">
      <c r="A9" s="53" t="s">
        <v>5</v>
      </c>
      <c r="B9" s="54"/>
      <c r="C9" s="54"/>
      <c r="D9" s="54"/>
      <c r="E9" s="53" t="s">
        <v>6</v>
      </c>
      <c r="F9" s="54"/>
      <c r="G9" s="57"/>
      <c r="H9" s="53" t="s">
        <v>7</v>
      </c>
      <c r="I9" s="54"/>
      <c r="J9" s="57"/>
      <c r="K9" s="59"/>
      <c r="L9" s="60"/>
      <c r="M9" s="60"/>
      <c r="N9" s="60"/>
      <c r="O9" s="60"/>
      <c r="P9" s="60"/>
      <c r="Q9" s="1"/>
      <c r="R9" s="1"/>
    </row>
    <row r="10" spans="1:35" ht="12" customHeight="1" x14ac:dyDescent="0.25">
      <c r="A10" s="55"/>
      <c r="B10" s="56"/>
      <c r="C10" s="56"/>
      <c r="D10" s="56"/>
      <c r="E10" s="55"/>
      <c r="F10" s="56"/>
      <c r="G10" s="58"/>
      <c r="H10" s="55"/>
      <c r="I10" s="56"/>
      <c r="J10" s="58"/>
      <c r="K10" s="61"/>
      <c r="L10" s="62"/>
      <c r="M10" s="62"/>
      <c r="N10" s="62"/>
      <c r="O10" s="62"/>
      <c r="P10" s="62"/>
      <c r="Q10" s="1"/>
      <c r="R10" s="1"/>
    </row>
    <row r="11" spans="1:35" ht="30" customHeight="1" x14ac:dyDescent="0.25">
      <c r="A11" s="64"/>
      <c r="B11" s="64"/>
      <c r="C11" s="64"/>
      <c r="D11" s="65"/>
      <c r="E11" s="64"/>
      <c r="F11" s="64"/>
      <c r="G11" s="64"/>
      <c r="H11" s="64"/>
      <c r="I11" s="64"/>
      <c r="J11" s="64"/>
      <c r="K11" s="66"/>
      <c r="L11" s="63"/>
      <c r="M11" s="63"/>
      <c r="N11" s="63"/>
      <c r="O11" s="63"/>
      <c r="P11" s="63"/>
      <c r="Q11" s="1"/>
      <c r="R11" s="1"/>
      <c r="V11" s="3"/>
      <c r="W11" s="3"/>
      <c r="X11" s="3"/>
      <c r="Y11" s="3"/>
      <c r="Z11" s="3"/>
      <c r="AA11" s="3"/>
      <c r="AB11" s="1"/>
      <c r="AC11" s="1"/>
      <c r="AD11" s="1"/>
      <c r="AE11" s="1"/>
      <c r="AF11" s="1"/>
      <c r="AG11" s="1"/>
      <c r="AH11" s="1"/>
      <c r="AI11" s="1"/>
    </row>
    <row r="12" spans="1:35" ht="62.25" customHeight="1" x14ac:dyDescent="0.25">
      <c r="A12" s="67" t="s">
        <v>11</v>
      </c>
      <c r="B12" s="67"/>
      <c r="C12" s="68" t="s">
        <v>12</v>
      </c>
      <c r="D12" s="68"/>
      <c r="E12" s="67" t="s">
        <v>11</v>
      </c>
      <c r="F12" s="67"/>
      <c r="G12" s="68" t="s">
        <v>12</v>
      </c>
      <c r="H12" s="68"/>
      <c r="I12" s="67" t="s">
        <v>11</v>
      </c>
      <c r="J12" s="67"/>
      <c r="K12" s="68" t="s">
        <v>12</v>
      </c>
      <c r="L12" s="68"/>
      <c r="M12" s="67" t="s">
        <v>11</v>
      </c>
      <c r="N12" s="67"/>
      <c r="O12" s="68" t="s">
        <v>12</v>
      </c>
      <c r="P12" s="68"/>
      <c r="Q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ht="20.100000000000001" customHeight="1" x14ac:dyDescent="0.25">
      <c r="A13" s="67">
        <v>1</v>
      </c>
      <c r="B13" s="67"/>
      <c r="C13" s="69"/>
      <c r="D13" s="69"/>
      <c r="E13" s="67">
        <v>26</v>
      </c>
      <c r="F13" s="67"/>
      <c r="G13" s="69"/>
      <c r="H13" s="69"/>
      <c r="I13" s="67">
        <v>51</v>
      </c>
      <c r="J13" s="67"/>
      <c r="K13" s="69"/>
      <c r="L13" s="69"/>
      <c r="M13" s="67">
        <v>76</v>
      </c>
      <c r="N13" s="67"/>
      <c r="O13" s="69"/>
      <c r="P13" s="69"/>
      <c r="T13" s="8">
        <v>1</v>
      </c>
      <c r="U13" s="4">
        <f>C13</f>
        <v>0</v>
      </c>
      <c r="V13" s="7">
        <f>COUNTIF(U$13:U$112,"&lt;=1")</f>
        <v>100</v>
      </c>
      <c r="W13" s="5"/>
    </row>
    <row r="14" spans="1:35" ht="20.100000000000001" customHeight="1" x14ac:dyDescent="0.25">
      <c r="A14" s="67">
        <v>2</v>
      </c>
      <c r="B14" s="67"/>
      <c r="C14" s="69"/>
      <c r="D14" s="69"/>
      <c r="E14" s="67">
        <v>27</v>
      </c>
      <c r="F14" s="67"/>
      <c r="G14" s="69"/>
      <c r="H14" s="69"/>
      <c r="I14" s="67">
        <v>52</v>
      </c>
      <c r="J14" s="67"/>
      <c r="K14" s="69"/>
      <c r="L14" s="69"/>
      <c r="M14" s="67">
        <v>77</v>
      </c>
      <c r="N14" s="67"/>
      <c r="O14" s="69"/>
      <c r="P14" s="69"/>
      <c r="T14" s="8">
        <v>2</v>
      </c>
      <c r="U14" s="4">
        <f t="shared" ref="U14:U37" si="0">C14</f>
        <v>0</v>
      </c>
      <c r="V14" s="7">
        <f>COUNTIF(U$13:U$112,"&lt;=2")</f>
        <v>100</v>
      </c>
      <c r="W14" s="5"/>
    </row>
    <row r="15" spans="1:35" ht="20.100000000000001" customHeight="1" x14ac:dyDescent="0.25">
      <c r="A15" s="67">
        <v>3</v>
      </c>
      <c r="B15" s="67"/>
      <c r="C15" s="69"/>
      <c r="D15" s="69"/>
      <c r="E15" s="67">
        <v>28</v>
      </c>
      <c r="F15" s="67"/>
      <c r="G15" s="69"/>
      <c r="H15" s="69"/>
      <c r="I15" s="67">
        <v>53</v>
      </c>
      <c r="J15" s="67"/>
      <c r="K15" s="69"/>
      <c r="L15" s="69"/>
      <c r="M15" s="67">
        <v>78</v>
      </c>
      <c r="N15" s="67"/>
      <c r="O15" s="69"/>
      <c r="P15" s="69"/>
      <c r="T15" s="8">
        <v>3</v>
      </c>
      <c r="U15" s="4">
        <f t="shared" si="0"/>
        <v>0</v>
      </c>
      <c r="V15" s="7">
        <f>COUNTIF(U$13:U$112,"&lt;=3")</f>
        <v>100</v>
      </c>
      <c r="W15" s="5"/>
    </row>
    <row r="16" spans="1:35" ht="20.100000000000001" customHeight="1" x14ac:dyDescent="0.25">
      <c r="A16" s="67">
        <v>4</v>
      </c>
      <c r="B16" s="67"/>
      <c r="C16" s="69"/>
      <c r="D16" s="69"/>
      <c r="E16" s="67">
        <v>29</v>
      </c>
      <c r="F16" s="67"/>
      <c r="G16" s="69"/>
      <c r="H16" s="69"/>
      <c r="I16" s="67">
        <v>54</v>
      </c>
      <c r="J16" s="67"/>
      <c r="K16" s="69"/>
      <c r="L16" s="69"/>
      <c r="M16" s="67">
        <v>79</v>
      </c>
      <c r="N16" s="67"/>
      <c r="O16" s="69"/>
      <c r="P16" s="69"/>
      <c r="T16" s="8">
        <v>4</v>
      </c>
      <c r="U16" s="4">
        <f t="shared" si="0"/>
        <v>0</v>
      </c>
      <c r="V16" s="7">
        <f>COUNTIF(U$13:U$112,"&lt;=4")</f>
        <v>100</v>
      </c>
      <c r="W16" s="5"/>
    </row>
    <row r="17" spans="1:38" ht="20.100000000000001" customHeight="1" x14ac:dyDescent="0.25">
      <c r="A17" s="67">
        <v>5</v>
      </c>
      <c r="B17" s="67"/>
      <c r="C17" s="69"/>
      <c r="D17" s="69"/>
      <c r="E17" s="67">
        <v>30</v>
      </c>
      <c r="F17" s="67"/>
      <c r="G17" s="69"/>
      <c r="H17" s="69"/>
      <c r="I17" s="67">
        <v>55</v>
      </c>
      <c r="J17" s="67"/>
      <c r="K17" s="69"/>
      <c r="L17" s="69"/>
      <c r="M17" s="67">
        <v>80</v>
      </c>
      <c r="N17" s="67"/>
      <c r="O17" s="69"/>
      <c r="P17" s="69"/>
      <c r="T17" s="8">
        <v>5</v>
      </c>
      <c r="U17" s="4">
        <f t="shared" si="0"/>
        <v>0</v>
      </c>
      <c r="V17" s="7">
        <f>COUNTIF(U$13:U$112,"&lt;=6")</f>
        <v>100</v>
      </c>
      <c r="W17" s="5"/>
    </row>
    <row r="18" spans="1:38" ht="20.100000000000001" customHeight="1" x14ac:dyDescent="0.25">
      <c r="A18" s="67">
        <v>6</v>
      </c>
      <c r="B18" s="67"/>
      <c r="C18" s="69"/>
      <c r="D18" s="69"/>
      <c r="E18" s="67">
        <v>31</v>
      </c>
      <c r="F18" s="67"/>
      <c r="G18" s="69"/>
      <c r="H18" s="69"/>
      <c r="I18" s="67">
        <v>56</v>
      </c>
      <c r="J18" s="67"/>
      <c r="K18" s="69"/>
      <c r="L18" s="69"/>
      <c r="M18" s="67">
        <v>81</v>
      </c>
      <c r="N18" s="67"/>
      <c r="O18" s="69"/>
      <c r="P18" s="69"/>
      <c r="T18" s="8">
        <v>6</v>
      </c>
      <c r="U18" s="4">
        <f t="shared" si="0"/>
        <v>0</v>
      </c>
      <c r="V18" s="7">
        <f>COUNTIF(U$13:U$112,"&lt;=9")</f>
        <v>100</v>
      </c>
      <c r="W18" s="5"/>
    </row>
    <row r="19" spans="1:38" ht="20.100000000000001" customHeight="1" x14ac:dyDescent="0.25">
      <c r="A19" s="67">
        <v>7</v>
      </c>
      <c r="B19" s="67"/>
      <c r="C19" s="69"/>
      <c r="D19" s="69"/>
      <c r="E19" s="67">
        <v>32</v>
      </c>
      <c r="F19" s="67"/>
      <c r="G19" s="69"/>
      <c r="H19" s="69"/>
      <c r="I19" s="67">
        <v>57</v>
      </c>
      <c r="J19" s="67"/>
      <c r="K19" s="69"/>
      <c r="L19" s="69"/>
      <c r="M19" s="67">
        <v>82</v>
      </c>
      <c r="N19" s="67"/>
      <c r="O19" s="69"/>
      <c r="P19" s="69"/>
      <c r="T19" s="8">
        <v>7</v>
      </c>
      <c r="U19" s="4">
        <f t="shared" si="0"/>
        <v>0</v>
      </c>
      <c r="V19" s="7">
        <f>COUNTIF(U$13:U$112,"&lt;=12")</f>
        <v>100</v>
      </c>
      <c r="W19" s="5"/>
    </row>
    <row r="20" spans="1:38" ht="20.100000000000001" customHeight="1" x14ac:dyDescent="0.25">
      <c r="A20" s="67">
        <v>8</v>
      </c>
      <c r="B20" s="67"/>
      <c r="C20" s="69"/>
      <c r="D20" s="69"/>
      <c r="E20" s="67">
        <v>33</v>
      </c>
      <c r="F20" s="67"/>
      <c r="G20" s="69"/>
      <c r="H20" s="69"/>
      <c r="I20" s="67">
        <v>58</v>
      </c>
      <c r="J20" s="67"/>
      <c r="K20" s="69"/>
      <c r="L20" s="69"/>
      <c r="M20" s="67">
        <v>83</v>
      </c>
      <c r="N20" s="67"/>
      <c r="O20" s="69"/>
      <c r="P20" s="69"/>
      <c r="T20" s="8">
        <v>8</v>
      </c>
      <c r="U20" s="4">
        <f t="shared" si="0"/>
        <v>0</v>
      </c>
      <c r="V20" s="7">
        <f>COUNTIF(U$13:U$112,"&lt;=15")</f>
        <v>100</v>
      </c>
      <c r="W20" s="5"/>
    </row>
    <row r="21" spans="1:38" ht="20.100000000000001" customHeight="1" x14ac:dyDescent="0.25">
      <c r="A21" s="67">
        <v>9</v>
      </c>
      <c r="B21" s="67"/>
      <c r="C21" s="69"/>
      <c r="D21" s="69"/>
      <c r="E21" s="67">
        <v>34</v>
      </c>
      <c r="F21" s="67"/>
      <c r="G21" s="69"/>
      <c r="H21" s="69"/>
      <c r="I21" s="67">
        <v>59</v>
      </c>
      <c r="J21" s="67"/>
      <c r="K21" s="69"/>
      <c r="L21" s="69"/>
      <c r="M21" s="67">
        <v>84</v>
      </c>
      <c r="N21" s="67"/>
      <c r="O21" s="69"/>
      <c r="P21" s="69"/>
      <c r="T21" s="8">
        <v>9</v>
      </c>
      <c r="U21" s="4">
        <f t="shared" si="0"/>
        <v>0</v>
      </c>
      <c r="V21" s="7">
        <f>COUNTIF(U$13:U$112,"&lt;=18")</f>
        <v>100</v>
      </c>
      <c r="W21" s="5"/>
    </row>
    <row r="22" spans="1:38" ht="20.100000000000001" customHeight="1" x14ac:dyDescent="0.25">
      <c r="A22" s="67">
        <v>10</v>
      </c>
      <c r="B22" s="67"/>
      <c r="C22" s="69"/>
      <c r="D22" s="69"/>
      <c r="E22" s="67">
        <v>35</v>
      </c>
      <c r="F22" s="67"/>
      <c r="G22" s="69"/>
      <c r="H22" s="69"/>
      <c r="I22" s="67">
        <v>60</v>
      </c>
      <c r="J22" s="67"/>
      <c r="K22" s="69"/>
      <c r="L22" s="69"/>
      <c r="M22" s="67">
        <v>85</v>
      </c>
      <c r="N22" s="67"/>
      <c r="O22" s="69"/>
      <c r="P22" s="69"/>
      <c r="T22" s="8">
        <v>10</v>
      </c>
      <c r="U22" s="4">
        <f t="shared" si="0"/>
        <v>0</v>
      </c>
      <c r="V22" s="7">
        <f>COUNTIF(U$13:U$112,"&lt;=21")</f>
        <v>100</v>
      </c>
      <c r="W22" s="5"/>
    </row>
    <row r="23" spans="1:38" ht="20.100000000000001" customHeight="1" x14ac:dyDescent="0.25">
      <c r="A23" s="67">
        <v>11</v>
      </c>
      <c r="B23" s="67"/>
      <c r="C23" s="69"/>
      <c r="D23" s="69"/>
      <c r="E23" s="67">
        <v>36</v>
      </c>
      <c r="F23" s="67"/>
      <c r="G23" s="69"/>
      <c r="H23" s="69"/>
      <c r="I23" s="67">
        <v>61</v>
      </c>
      <c r="J23" s="67"/>
      <c r="K23" s="69"/>
      <c r="L23" s="69"/>
      <c r="M23" s="67">
        <v>86</v>
      </c>
      <c r="N23" s="67"/>
      <c r="O23" s="69"/>
      <c r="P23" s="69"/>
      <c r="T23" s="8">
        <v>11</v>
      </c>
      <c r="U23" s="4">
        <f t="shared" si="0"/>
        <v>0</v>
      </c>
      <c r="V23" s="7">
        <f>COUNTIF(U$13:U$112,"&lt;=24")</f>
        <v>100</v>
      </c>
      <c r="W23" s="5"/>
    </row>
    <row r="24" spans="1:38" ht="20.100000000000001" customHeight="1" x14ac:dyDescent="0.25">
      <c r="A24" s="67">
        <v>12</v>
      </c>
      <c r="B24" s="67"/>
      <c r="C24" s="69"/>
      <c r="D24" s="69"/>
      <c r="E24" s="67">
        <v>37</v>
      </c>
      <c r="F24" s="67"/>
      <c r="G24" s="69"/>
      <c r="H24" s="69"/>
      <c r="I24" s="67">
        <v>62</v>
      </c>
      <c r="J24" s="67"/>
      <c r="K24" s="69"/>
      <c r="L24" s="69"/>
      <c r="M24" s="67">
        <v>87</v>
      </c>
      <c r="N24" s="67"/>
      <c r="O24" s="69"/>
      <c r="P24" s="69"/>
      <c r="T24" s="8">
        <v>12</v>
      </c>
      <c r="U24" s="4">
        <f t="shared" si="0"/>
        <v>0</v>
      </c>
      <c r="V24" s="7">
        <f>COUNTIF(U$13:U$112,"&lt;=27")</f>
        <v>100</v>
      </c>
      <c r="W24" s="5"/>
    </row>
    <row r="25" spans="1:38" ht="20.100000000000001" customHeight="1" x14ac:dyDescent="0.25">
      <c r="A25" s="67">
        <v>13</v>
      </c>
      <c r="B25" s="67"/>
      <c r="C25" s="69"/>
      <c r="D25" s="69"/>
      <c r="E25" s="67">
        <v>38</v>
      </c>
      <c r="F25" s="67"/>
      <c r="G25" s="69"/>
      <c r="H25" s="69"/>
      <c r="I25" s="67">
        <v>63</v>
      </c>
      <c r="J25" s="67"/>
      <c r="K25" s="69"/>
      <c r="L25" s="69"/>
      <c r="M25" s="67">
        <v>88</v>
      </c>
      <c r="N25" s="67"/>
      <c r="O25" s="69"/>
      <c r="P25" s="69"/>
      <c r="T25" s="8">
        <v>13</v>
      </c>
      <c r="U25" s="4">
        <f t="shared" si="0"/>
        <v>0</v>
      </c>
      <c r="V25" s="4">
        <f>COUNTIF(U$13:U$112,"&lt;=33")</f>
        <v>100</v>
      </c>
      <c r="W25" s="5"/>
    </row>
    <row r="26" spans="1:38" ht="20.100000000000001" customHeight="1" x14ac:dyDescent="0.25">
      <c r="A26" s="67">
        <v>14</v>
      </c>
      <c r="B26" s="67"/>
      <c r="C26" s="69"/>
      <c r="D26" s="69"/>
      <c r="E26" s="67">
        <v>39</v>
      </c>
      <c r="F26" s="67"/>
      <c r="G26" s="69"/>
      <c r="H26" s="69"/>
      <c r="I26" s="67">
        <v>64</v>
      </c>
      <c r="J26" s="67"/>
      <c r="K26" s="69"/>
      <c r="L26" s="69"/>
      <c r="M26" s="67">
        <v>89</v>
      </c>
      <c r="N26" s="67"/>
      <c r="O26" s="69"/>
      <c r="P26" s="69"/>
      <c r="T26" s="8">
        <v>14</v>
      </c>
      <c r="U26" s="11">
        <f t="shared" si="0"/>
        <v>0</v>
      </c>
      <c r="V26" s="13"/>
      <c r="W26" s="9"/>
    </row>
    <row r="27" spans="1:38" ht="20.100000000000001" customHeight="1" x14ac:dyDescent="0.25">
      <c r="A27" s="67">
        <v>15</v>
      </c>
      <c r="B27" s="67"/>
      <c r="C27" s="69"/>
      <c r="D27" s="69"/>
      <c r="E27" s="67">
        <v>40</v>
      </c>
      <c r="F27" s="67"/>
      <c r="G27" s="69"/>
      <c r="H27" s="69"/>
      <c r="I27" s="67">
        <v>65</v>
      </c>
      <c r="J27" s="67"/>
      <c r="K27" s="69"/>
      <c r="L27" s="69"/>
      <c r="M27" s="67">
        <v>90</v>
      </c>
      <c r="N27" s="67"/>
      <c r="O27" s="69"/>
      <c r="P27" s="69"/>
      <c r="T27" s="8">
        <v>15</v>
      </c>
      <c r="U27" s="11">
        <f t="shared" si="0"/>
        <v>0</v>
      </c>
      <c r="V27" s="13"/>
      <c r="W27" s="9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</row>
    <row r="28" spans="1:38" ht="20.100000000000001" customHeight="1" x14ac:dyDescent="0.25">
      <c r="A28" s="67">
        <v>16</v>
      </c>
      <c r="B28" s="67"/>
      <c r="C28" s="69"/>
      <c r="D28" s="69"/>
      <c r="E28" s="67">
        <v>41</v>
      </c>
      <c r="F28" s="67"/>
      <c r="G28" s="69"/>
      <c r="H28" s="69"/>
      <c r="I28" s="67">
        <v>66</v>
      </c>
      <c r="J28" s="67"/>
      <c r="K28" s="69"/>
      <c r="L28" s="69"/>
      <c r="M28" s="67">
        <v>91</v>
      </c>
      <c r="N28" s="67"/>
      <c r="O28" s="69"/>
      <c r="P28" s="69"/>
      <c r="T28" s="8">
        <v>16</v>
      </c>
      <c r="U28" s="11">
        <f t="shared" si="0"/>
        <v>0</v>
      </c>
      <c r="V28" s="13"/>
      <c r="W28" s="9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</row>
    <row r="29" spans="1:38" ht="20.100000000000001" customHeight="1" x14ac:dyDescent="0.25">
      <c r="A29" s="67">
        <v>17</v>
      </c>
      <c r="B29" s="67"/>
      <c r="C29" s="69"/>
      <c r="D29" s="69"/>
      <c r="E29" s="67">
        <v>42</v>
      </c>
      <c r="F29" s="67"/>
      <c r="G29" s="69"/>
      <c r="H29" s="69"/>
      <c r="I29" s="67">
        <v>67</v>
      </c>
      <c r="J29" s="67"/>
      <c r="K29" s="69"/>
      <c r="L29" s="69"/>
      <c r="M29" s="67">
        <v>92</v>
      </c>
      <c r="N29" s="67"/>
      <c r="O29" s="69"/>
      <c r="P29" s="69"/>
      <c r="T29" s="8">
        <v>17</v>
      </c>
      <c r="U29" s="11">
        <f t="shared" si="0"/>
        <v>0</v>
      </c>
      <c r="V29" s="13"/>
      <c r="W29" s="9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</row>
    <row r="30" spans="1:38" ht="20.100000000000001" customHeight="1" x14ac:dyDescent="0.25">
      <c r="A30" s="67">
        <v>18</v>
      </c>
      <c r="B30" s="67"/>
      <c r="C30" s="69"/>
      <c r="D30" s="69"/>
      <c r="E30" s="67">
        <v>43</v>
      </c>
      <c r="F30" s="67"/>
      <c r="G30" s="69"/>
      <c r="H30" s="69"/>
      <c r="I30" s="67">
        <v>68</v>
      </c>
      <c r="J30" s="67"/>
      <c r="K30" s="69"/>
      <c r="L30" s="69"/>
      <c r="M30" s="67">
        <v>93</v>
      </c>
      <c r="N30" s="67"/>
      <c r="O30" s="69"/>
      <c r="P30" s="69"/>
      <c r="T30" s="8">
        <v>18</v>
      </c>
      <c r="U30" s="11">
        <f t="shared" si="0"/>
        <v>0</v>
      </c>
      <c r="V30" s="13"/>
      <c r="W30" s="9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</row>
    <row r="31" spans="1:38" ht="20.100000000000001" customHeight="1" x14ac:dyDescent="0.25">
      <c r="A31" s="67">
        <v>19</v>
      </c>
      <c r="B31" s="67"/>
      <c r="C31" s="69"/>
      <c r="D31" s="69"/>
      <c r="E31" s="67">
        <v>44</v>
      </c>
      <c r="F31" s="67"/>
      <c r="G31" s="69"/>
      <c r="H31" s="69"/>
      <c r="I31" s="67">
        <v>69</v>
      </c>
      <c r="J31" s="67"/>
      <c r="K31" s="69"/>
      <c r="L31" s="69"/>
      <c r="M31" s="67">
        <v>94</v>
      </c>
      <c r="N31" s="67"/>
      <c r="O31" s="69"/>
      <c r="P31" s="69"/>
      <c r="T31" s="8">
        <v>19</v>
      </c>
      <c r="U31" s="11">
        <f t="shared" si="0"/>
        <v>0</v>
      </c>
      <c r="V31" s="13"/>
      <c r="W31" s="9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</row>
    <row r="32" spans="1:38" ht="20.100000000000001" customHeight="1" x14ac:dyDescent="0.25">
      <c r="A32" s="67">
        <v>20</v>
      </c>
      <c r="B32" s="67"/>
      <c r="C32" s="69"/>
      <c r="D32" s="69"/>
      <c r="E32" s="67">
        <v>45</v>
      </c>
      <c r="F32" s="67"/>
      <c r="G32" s="69"/>
      <c r="H32" s="69"/>
      <c r="I32" s="67">
        <v>70</v>
      </c>
      <c r="J32" s="67"/>
      <c r="K32" s="69"/>
      <c r="L32" s="69"/>
      <c r="M32" s="67">
        <v>95</v>
      </c>
      <c r="N32" s="67"/>
      <c r="O32" s="69"/>
      <c r="P32" s="69"/>
      <c r="T32" s="8">
        <v>20</v>
      </c>
      <c r="U32" s="11">
        <f t="shared" si="0"/>
        <v>0</v>
      </c>
      <c r="V32" s="13"/>
      <c r="W32" s="9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</row>
    <row r="33" spans="1:38" ht="20.100000000000001" customHeight="1" x14ac:dyDescent="0.25">
      <c r="A33" s="67">
        <v>21</v>
      </c>
      <c r="B33" s="67"/>
      <c r="C33" s="69"/>
      <c r="D33" s="69"/>
      <c r="E33" s="67">
        <v>46</v>
      </c>
      <c r="F33" s="67"/>
      <c r="G33" s="69"/>
      <c r="H33" s="69"/>
      <c r="I33" s="67">
        <v>71</v>
      </c>
      <c r="J33" s="67"/>
      <c r="K33" s="69"/>
      <c r="L33" s="69"/>
      <c r="M33" s="67">
        <v>96</v>
      </c>
      <c r="N33" s="67"/>
      <c r="O33" s="69"/>
      <c r="P33" s="69"/>
      <c r="T33" s="8">
        <v>21</v>
      </c>
      <c r="U33" s="11">
        <f t="shared" si="0"/>
        <v>0</v>
      </c>
      <c r="V33" s="13"/>
      <c r="W33" s="9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</row>
    <row r="34" spans="1:38" ht="20.100000000000001" customHeight="1" x14ac:dyDescent="0.25">
      <c r="A34" s="67">
        <v>22</v>
      </c>
      <c r="B34" s="67"/>
      <c r="C34" s="69"/>
      <c r="D34" s="69"/>
      <c r="E34" s="67">
        <v>47</v>
      </c>
      <c r="F34" s="67"/>
      <c r="G34" s="69"/>
      <c r="H34" s="69"/>
      <c r="I34" s="67">
        <v>72</v>
      </c>
      <c r="J34" s="67"/>
      <c r="K34" s="69"/>
      <c r="L34" s="69"/>
      <c r="M34" s="67">
        <v>97</v>
      </c>
      <c r="N34" s="67"/>
      <c r="O34" s="69"/>
      <c r="P34" s="69"/>
      <c r="T34" s="8">
        <v>22</v>
      </c>
      <c r="U34" s="11">
        <f t="shared" si="0"/>
        <v>0</v>
      </c>
      <c r="V34" s="13"/>
      <c r="W34" s="9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</row>
    <row r="35" spans="1:38" ht="20.100000000000001" customHeight="1" x14ac:dyDescent="0.25">
      <c r="A35" s="67">
        <v>23</v>
      </c>
      <c r="B35" s="67"/>
      <c r="C35" s="69"/>
      <c r="D35" s="69"/>
      <c r="E35" s="67">
        <v>48</v>
      </c>
      <c r="F35" s="67"/>
      <c r="G35" s="69"/>
      <c r="H35" s="69"/>
      <c r="I35" s="67">
        <v>73</v>
      </c>
      <c r="J35" s="67"/>
      <c r="K35" s="69"/>
      <c r="L35" s="69"/>
      <c r="M35" s="67">
        <v>98</v>
      </c>
      <c r="N35" s="67"/>
      <c r="O35" s="69"/>
      <c r="P35" s="69"/>
      <c r="T35" s="8">
        <v>23</v>
      </c>
      <c r="U35" s="11">
        <f t="shared" si="0"/>
        <v>0</v>
      </c>
      <c r="V35" s="13"/>
      <c r="W35" s="9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</row>
    <row r="36" spans="1:38" ht="20.100000000000001" customHeight="1" x14ac:dyDescent="0.25">
      <c r="A36" s="67">
        <v>24</v>
      </c>
      <c r="B36" s="67"/>
      <c r="C36" s="69"/>
      <c r="D36" s="69"/>
      <c r="E36" s="67">
        <v>49</v>
      </c>
      <c r="F36" s="67"/>
      <c r="G36" s="69"/>
      <c r="H36" s="69"/>
      <c r="I36" s="67">
        <v>74</v>
      </c>
      <c r="J36" s="67"/>
      <c r="K36" s="69"/>
      <c r="L36" s="69"/>
      <c r="M36" s="67">
        <v>99</v>
      </c>
      <c r="N36" s="67"/>
      <c r="O36" s="69"/>
      <c r="P36" s="69"/>
      <c r="T36" s="8">
        <v>24</v>
      </c>
      <c r="U36" s="11">
        <f t="shared" si="0"/>
        <v>0</v>
      </c>
      <c r="V36" s="10"/>
      <c r="W36" s="9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</row>
    <row r="37" spans="1:38" ht="20.100000000000001" customHeight="1" x14ac:dyDescent="0.25">
      <c r="A37" s="67">
        <v>25</v>
      </c>
      <c r="B37" s="67"/>
      <c r="C37" s="69"/>
      <c r="D37" s="69"/>
      <c r="E37" s="67">
        <v>50</v>
      </c>
      <c r="F37" s="67"/>
      <c r="G37" s="69"/>
      <c r="H37" s="69"/>
      <c r="I37" s="67">
        <v>75</v>
      </c>
      <c r="J37" s="67"/>
      <c r="K37" s="69"/>
      <c r="L37" s="69"/>
      <c r="M37" s="67">
        <v>100</v>
      </c>
      <c r="N37" s="67"/>
      <c r="O37" s="69"/>
      <c r="P37" s="69"/>
      <c r="T37" s="8">
        <v>25</v>
      </c>
      <c r="U37" s="11">
        <f t="shared" si="0"/>
        <v>0</v>
      </c>
      <c r="V37" s="10"/>
      <c r="W37" s="5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</row>
    <row r="38" spans="1:38" ht="30" customHeight="1" x14ac:dyDescent="0.25">
      <c r="A38" s="70" t="s">
        <v>56</v>
      </c>
      <c r="B38" s="70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T38" s="8">
        <v>26</v>
      </c>
      <c r="U38" s="8">
        <f>G13</f>
        <v>0</v>
      </c>
      <c r="W38" s="5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</row>
    <row r="39" spans="1:38" ht="39.7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T39" s="8">
        <v>27</v>
      </c>
      <c r="U39" s="8">
        <f t="shared" ref="U39:U62" si="1">G14</f>
        <v>0</v>
      </c>
      <c r="W39" s="5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</row>
    <row r="40" spans="1:38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T40" s="8">
        <v>28</v>
      </c>
      <c r="U40" s="8">
        <f t="shared" si="1"/>
        <v>0</v>
      </c>
      <c r="W40" s="5"/>
    </row>
    <row r="41" spans="1:38" ht="15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T41" s="8">
        <v>29</v>
      </c>
      <c r="U41" s="8">
        <f t="shared" si="1"/>
        <v>0</v>
      </c>
      <c r="W41" s="5"/>
    </row>
    <row r="42" spans="1:38" ht="15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T42" s="8">
        <v>30</v>
      </c>
      <c r="U42" s="8">
        <f t="shared" si="1"/>
        <v>0</v>
      </c>
      <c r="W42" s="5"/>
    </row>
    <row r="43" spans="1:38" ht="15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T43" s="8">
        <v>31</v>
      </c>
      <c r="U43" s="8">
        <f t="shared" si="1"/>
        <v>0</v>
      </c>
      <c r="W43" s="5"/>
    </row>
    <row r="44" spans="1:38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T44" s="8">
        <v>32</v>
      </c>
      <c r="U44" s="8">
        <f t="shared" si="1"/>
        <v>0</v>
      </c>
      <c r="W44" s="5"/>
    </row>
    <row r="45" spans="1:38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T45" s="8">
        <v>33</v>
      </c>
      <c r="U45" s="8">
        <f t="shared" si="1"/>
        <v>0</v>
      </c>
      <c r="W45" s="5"/>
    </row>
    <row r="46" spans="1:38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T46" s="8">
        <v>34</v>
      </c>
      <c r="U46" s="8">
        <f t="shared" si="1"/>
        <v>0</v>
      </c>
      <c r="W46" s="5"/>
    </row>
    <row r="47" spans="1:38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T47" s="8">
        <v>35</v>
      </c>
      <c r="U47" s="8">
        <f t="shared" si="1"/>
        <v>0</v>
      </c>
      <c r="W47" s="5"/>
    </row>
    <row r="48" spans="1:38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T48" s="8">
        <v>36</v>
      </c>
      <c r="U48" s="8">
        <f t="shared" si="1"/>
        <v>0</v>
      </c>
      <c r="W48" s="5"/>
    </row>
    <row r="49" spans="1:23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T49" s="8">
        <v>37</v>
      </c>
      <c r="U49" s="8">
        <f t="shared" si="1"/>
        <v>0</v>
      </c>
      <c r="W49" s="5"/>
    </row>
    <row r="50" spans="1:23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T50" s="8">
        <v>38</v>
      </c>
      <c r="U50" s="8">
        <f t="shared" si="1"/>
        <v>0</v>
      </c>
      <c r="W50" s="5"/>
    </row>
    <row r="51" spans="1:23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T51" s="8">
        <v>39</v>
      </c>
      <c r="U51" s="8">
        <f t="shared" si="1"/>
        <v>0</v>
      </c>
      <c r="W51" s="5"/>
    </row>
    <row r="52" spans="1:23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T52" s="8">
        <v>40</v>
      </c>
      <c r="U52" s="8">
        <f t="shared" si="1"/>
        <v>0</v>
      </c>
      <c r="W52" s="5"/>
    </row>
    <row r="53" spans="1:23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T53" s="8">
        <v>41</v>
      </c>
      <c r="U53" s="8">
        <f t="shared" si="1"/>
        <v>0</v>
      </c>
      <c r="W53" s="5"/>
    </row>
    <row r="54" spans="1:23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T54" s="8">
        <v>42</v>
      </c>
      <c r="U54" s="8">
        <f t="shared" si="1"/>
        <v>0</v>
      </c>
      <c r="W54" s="5"/>
    </row>
    <row r="55" spans="1:23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T55" s="8">
        <v>43</v>
      </c>
      <c r="U55" s="8">
        <f t="shared" si="1"/>
        <v>0</v>
      </c>
      <c r="W55" s="5"/>
    </row>
    <row r="56" spans="1:23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T56" s="8">
        <v>44</v>
      </c>
      <c r="U56" s="8">
        <f t="shared" si="1"/>
        <v>0</v>
      </c>
      <c r="W56" s="5"/>
    </row>
    <row r="57" spans="1:23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T57" s="8">
        <v>45</v>
      </c>
      <c r="U57" s="8">
        <f t="shared" si="1"/>
        <v>0</v>
      </c>
    </row>
    <row r="58" spans="1:23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T58" s="8">
        <v>46</v>
      </c>
      <c r="U58" s="8">
        <f t="shared" si="1"/>
        <v>0</v>
      </c>
    </row>
    <row r="59" spans="1:23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T59" s="8">
        <v>47</v>
      </c>
      <c r="U59" s="8">
        <f t="shared" si="1"/>
        <v>0</v>
      </c>
    </row>
    <row r="60" spans="1:23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T60" s="8">
        <v>48</v>
      </c>
      <c r="U60" s="8">
        <f t="shared" si="1"/>
        <v>0</v>
      </c>
    </row>
    <row r="61" spans="1:23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T61" s="8">
        <v>49</v>
      </c>
      <c r="U61" s="8">
        <f t="shared" si="1"/>
        <v>0</v>
      </c>
    </row>
    <row r="62" spans="1:23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T62" s="8">
        <v>50</v>
      </c>
      <c r="U62" s="8">
        <f t="shared" si="1"/>
        <v>0</v>
      </c>
    </row>
    <row r="63" spans="1:23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T63" s="8">
        <v>51</v>
      </c>
      <c r="U63" s="8">
        <f>K13</f>
        <v>0</v>
      </c>
    </row>
    <row r="64" spans="1:23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T64" s="8">
        <v>52</v>
      </c>
      <c r="U64" s="8">
        <f t="shared" ref="U64:U87" si="2">K14</f>
        <v>0</v>
      </c>
    </row>
    <row r="65" spans="1:2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T65" s="8">
        <v>53</v>
      </c>
      <c r="U65" s="8">
        <f t="shared" si="2"/>
        <v>0</v>
      </c>
    </row>
    <row r="66" spans="1:2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T66" s="8">
        <v>54</v>
      </c>
      <c r="U66" s="8">
        <f t="shared" si="2"/>
        <v>0</v>
      </c>
    </row>
    <row r="67" spans="1:2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T67" s="8">
        <v>55</v>
      </c>
      <c r="U67" s="8">
        <f t="shared" si="2"/>
        <v>0</v>
      </c>
    </row>
    <row r="68" spans="1:2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T68" s="8">
        <v>56</v>
      </c>
      <c r="U68" s="8">
        <f t="shared" si="2"/>
        <v>0</v>
      </c>
    </row>
    <row r="69" spans="1:2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T69" s="8">
        <v>57</v>
      </c>
      <c r="U69" s="8">
        <f t="shared" si="2"/>
        <v>0</v>
      </c>
    </row>
    <row r="70" spans="1:2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T70" s="8">
        <v>58</v>
      </c>
      <c r="U70" s="8">
        <f t="shared" si="2"/>
        <v>0</v>
      </c>
    </row>
    <row r="71" spans="1:2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T71" s="8">
        <v>59</v>
      </c>
      <c r="U71" s="8">
        <f t="shared" si="2"/>
        <v>0</v>
      </c>
    </row>
    <row r="72" spans="1:2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T72" s="8">
        <v>60</v>
      </c>
      <c r="U72" s="8">
        <f t="shared" si="2"/>
        <v>0</v>
      </c>
    </row>
    <row r="73" spans="1:2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T73" s="8">
        <v>61</v>
      </c>
      <c r="U73" s="8">
        <f t="shared" si="2"/>
        <v>0</v>
      </c>
    </row>
    <row r="74" spans="1:2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T74" s="8">
        <v>62</v>
      </c>
      <c r="U74" s="8">
        <f t="shared" si="2"/>
        <v>0</v>
      </c>
    </row>
    <row r="75" spans="1:2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T75" s="8">
        <v>63</v>
      </c>
      <c r="U75" s="8">
        <f t="shared" si="2"/>
        <v>0</v>
      </c>
    </row>
    <row r="76" spans="1:2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T76" s="8">
        <v>64</v>
      </c>
      <c r="U76" s="8">
        <f t="shared" si="2"/>
        <v>0</v>
      </c>
    </row>
    <row r="77" spans="1:2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T77" s="8">
        <v>65</v>
      </c>
      <c r="U77" s="8">
        <f t="shared" si="2"/>
        <v>0</v>
      </c>
    </row>
    <row r="78" spans="1:2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T78" s="8">
        <v>66</v>
      </c>
      <c r="U78" s="8">
        <f t="shared" si="2"/>
        <v>0</v>
      </c>
    </row>
    <row r="79" spans="1:2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T79" s="8">
        <v>67</v>
      </c>
      <c r="U79" s="8">
        <f t="shared" si="2"/>
        <v>0</v>
      </c>
    </row>
    <row r="80" spans="1:2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T80" s="8">
        <v>68</v>
      </c>
      <c r="U80" s="8">
        <f t="shared" si="2"/>
        <v>0</v>
      </c>
    </row>
    <row r="81" spans="1:2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T81" s="8">
        <v>69</v>
      </c>
      <c r="U81" s="8">
        <f t="shared" si="2"/>
        <v>0</v>
      </c>
    </row>
    <row r="82" spans="1:2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T82" s="8">
        <v>70</v>
      </c>
      <c r="U82" s="8">
        <f t="shared" si="2"/>
        <v>0</v>
      </c>
    </row>
    <row r="83" spans="1:2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T83" s="8">
        <v>71</v>
      </c>
      <c r="U83" s="8">
        <f t="shared" si="2"/>
        <v>0</v>
      </c>
    </row>
    <row r="84" spans="1:2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T84" s="8">
        <v>72</v>
      </c>
      <c r="U84" s="8">
        <f t="shared" si="2"/>
        <v>0</v>
      </c>
    </row>
    <row r="85" spans="1:2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T85" s="8">
        <v>73</v>
      </c>
      <c r="U85" s="8">
        <f t="shared" si="2"/>
        <v>0</v>
      </c>
    </row>
    <row r="86" spans="1:2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T86" s="8">
        <v>74</v>
      </c>
      <c r="U86" s="8">
        <f t="shared" si="2"/>
        <v>0</v>
      </c>
    </row>
    <row r="87" spans="1:2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T87" s="8">
        <v>75</v>
      </c>
      <c r="U87" s="8">
        <f t="shared" si="2"/>
        <v>0</v>
      </c>
    </row>
    <row r="88" spans="1:21" x14ac:dyDescent="0.25">
      <c r="T88" s="8">
        <v>76</v>
      </c>
      <c r="U88" s="8">
        <f>O13</f>
        <v>0</v>
      </c>
    </row>
    <row r="89" spans="1:21" x14ac:dyDescent="0.25">
      <c r="T89" s="8">
        <v>77</v>
      </c>
      <c r="U89" s="8">
        <f t="shared" ref="U89:U112" si="3">O14</f>
        <v>0</v>
      </c>
    </row>
    <row r="90" spans="1:21" x14ac:dyDescent="0.25">
      <c r="T90" s="8">
        <v>78</v>
      </c>
      <c r="U90" s="8">
        <f t="shared" si="3"/>
        <v>0</v>
      </c>
    </row>
    <row r="91" spans="1:21" x14ac:dyDescent="0.25">
      <c r="T91" s="8">
        <v>79</v>
      </c>
      <c r="U91" s="8">
        <f t="shared" si="3"/>
        <v>0</v>
      </c>
    </row>
    <row r="92" spans="1:21" x14ac:dyDescent="0.25">
      <c r="T92" s="8">
        <v>80</v>
      </c>
      <c r="U92" s="8">
        <f t="shared" si="3"/>
        <v>0</v>
      </c>
    </row>
    <row r="93" spans="1:21" x14ac:dyDescent="0.25">
      <c r="T93" s="8">
        <v>81</v>
      </c>
      <c r="U93" s="8">
        <f t="shared" si="3"/>
        <v>0</v>
      </c>
    </row>
    <row r="94" spans="1:21" x14ac:dyDescent="0.25">
      <c r="T94" s="8">
        <v>82</v>
      </c>
      <c r="U94" s="8">
        <f t="shared" si="3"/>
        <v>0</v>
      </c>
    </row>
    <row r="95" spans="1:21" x14ac:dyDescent="0.25">
      <c r="T95" s="8">
        <v>83</v>
      </c>
      <c r="U95" s="8">
        <f t="shared" si="3"/>
        <v>0</v>
      </c>
    </row>
    <row r="96" spans="1:21" x14ac:dyDescent="0.25">
      <c r="T96" s="8">
        <v>84</v>
      </c>
      <c r="U96" s="8">
        <f t="shared" si="3"/>
        <v>0</v>
      </c>
    </row>
    <row r="97" spans="20:21" x14ac:dyDescent="0.25">
      <c r="T97" s="8">
        <v>85</v>
      </c>
      <c r="U97" s="8">
        <f t="shared" si="3"/>
        <v>0</v>
      </c>
    </row>
    <row r="98" spans="20:21" x14ac:dyDescent="0.25">
      <c r="T98" s="8">
        <v>86</v>
      </c>
      <c r="U98" s="8">
        <f t="shared" si="3"/>
        <v>0</v>
      </c>
    </row>
    <row r="99" spans="20:21" x14ac:dyDescent="0.25">
      <c r="T99" s="8">
        <v>87</v>
      </c>
      <c r="U99" s="8">
        <f t="shared" si="3"/>
        <v>0</v>
      </c>
    </row>
    <row r="100" spans="20:21" x14ac:dyDescent="0.25">
      <c r="T100" s="8">
        <v>88</v>
      </c>
      <c r="U100" s="8">
        <f t="shared" si="3"/>
        <v>0</v>
      </c>
    </row>
    <row r="101" spans="20:21" x14ac:dyDescent="0.25">
      <c r="T101" s="8">
        <v>89</v>
      </c>
      <c r="U101" s="8">
        <f t="shared" si="3"/>
        <v>0</v>
      </c>
    </row>
    <row r="102" spans="20:21" x14ac:dyDescent="0.25">
      <c r="T102" s="8">
        <v>90</v>
      </c>
      <c r="U102" s="8">
        <f t="shared" si="3"/>
        <v>0</v>
      </c>
    </row>
    <row r="103" spans="20:21" x14ac:dyDescent="0.25">
      <c r="T103" s="8">
        <v>91</v>
      </c>
      <c r="U103" s="8">
        <f t="shared" si="3"/>
        <v>0</v>
      </c>
    </row>
    <row r="104" spans="20:21" x14ac:dyDescent="0.25">
      <c r="T104" s="8">
        <v>92</v>
      </c>
      <c r="U104" s="8">
        <f t="shared" si="3"/>
        <v>0</v>
      </c>
    </row>
    <row r="105" spans="20:21" x14ac:dyDescent="0.25">
      <c r="T105" s="8">
        <v>93</v>
      </c>
      <c r="U105" s="8">
        <f t="shared" si="3"/>
        <v>0</v>
      </c>
    </row>
    <row r="106" spans="20:21" x14ac:dyDescent="0.25">
      <c r="T106" s="8">
        <v>94</v>
      </c>
      <c r="U106" s="8">
        <f t="shared" si="3"/>
        <v>0</v>
      </c>
    </row>
    <row r="107" spans="20:21" x14ac:dyDescent="0.25">
      <c r="T107" s="8">
        <v>95</v>
      </c>
      <c r="U107" s="8">
        <f t="shared" si="3"/>
        <v>0</v>
      </c>
    </row>
    <row r="108" spans="20:21" x14ac:dyDescent="0.25">
      <c r="T108" s="8">
        <v>96</v>
      </c>
      <c r="U108" s="8">
        <f t="shared" si="3"/>
        <v>0</v>
      </c>
    </row>
    <row r="109" spans="20:21" x14ac:dyDescent="0.25">
      <c r="T109" s="8">
        <v>97</v>
      </c>
      <c r="U109" s="8">
        <f t="shared" si="3"/>
        <v>0</v>
      </c>
    </row>
    <row r="110" spans="20:21" x14ac:dyDescent="0.25">
      <c r="T110" s="8">
        <v>98</v>
      </c>
      <c r="U110" s="8">
        <f t="shared" si="3"/>
        <v>0</v>
      </c>
    </row>
    <row r="111" spans="20:21" x14ac:dyDescent="0.25">
      <c r="T111" s="8">
        <v>99</v>
      </c>
      <c r="U111" s="8">
        <f t="shared" si="3"/>
        <v>0</v>
      </c>
    </row>
    <row r="112" spans="20:21" x14ac:dyDescent="0.25">
      <c r="T112" s="8">
        <v>100</v>
      </c>
      <c r="U112" s="8">
        <f t="shared" si="3"/>
        <v>0</v>
      </c>
    </row>
  </sheetData>
  <mergeCells count="235">
    <mergeCell ref="M37:N37"/>
    <mergeCell ref="O37:P37"/>
    <mergeCell ref="A38:P38"/>
    <mergeCell ref="A37:B37"/>
    <mergeCell ref="C37:D37"/>
    <mergeCell ref="E37:F37"/>
    <mergeCell ref="G37:H37"/>
    <mergeCell ref="I37:J37"/>
    <mergeCell ref="K37:L37"/>
    <mergeCell ref="M35:N35"/>
    <mergeCell ref="O35:P35"/>
    <mergeCell ref="A36:B36"/>
    <mergeCell ref="C36:D36"/>
    <mergeCell ref="E36:F36"/>
    <mergeCell ref="G36:H36"/>
    <mergeCell ref="I36:J36"/>
    <mergeCell ref="K36:L36"/>
    <mergeCell ref="M36:N36"/>
    <mergeCell ref="O36:P36"/>
    <mergeCell ref="A35:B35"/>
    <mergeCell ref="C35:D35"/>
    <mergeCell ref="E35:F35"/>
    <mergeCell ref="G35:H35"/>
    <mergeCell ref="I35:J35"/>
    <mergeCell ref="K35:L35"/>
    <mergeCell ref="M33:N33"/>
    <mergeCell ref="O33:P33"/>
    <mergeCell ref="A34:B34"/>
    <mergeCell ref="C34:D34"/>
    <mergeCell ref="E34:F34"/>
    <mergeCell ref="G34:H34"/>
    <mergeCell ref="I34:J34"/>
    <mergeCell ref="K34:L34"/>
    <mergeCell ref="M34:N34"/>
    <mergeCell ref="O34:P34"/>
    <mergeCell ref="A33:B33"/>
    <mergeCell ref="C33:D33"/>
    <mergeCell ref="E33:F33"/>
    <mergeCell ref="G33:H33"/>
    <mergeCell ref="I33:J33"/>
    <mergeCell ref="K33:L33"/>
    <mergeCell ref="M31:N31"/>
    <mergeCell ref="O31:P31"/>
    <mergeCell ref="A32:B32"/>
    <mergeCell ref="C32:D32"/>
    <mergeCell ref="E32:F32"/>
    <mergeCell ref="G32:H32"/>
    <mergeCell ref="I32:J32"/>
    <mergeCell ref="K32:L32"/>
    <mergeCell ref="M32:N32"/>
    <mergeCell ref="O32:P32"/>
    <mergeCell ref="A31:B31"/>
    <mergeCell ref="C31:D31"/>
    <mergeCell ref="E31:F31"/>
    <mergeCell ref="G31:H31"/>
    <mergeCell ref="I31:J31"/>
    <mergeCell ref="K31:L31"/>
    <mergeCell ref="M29:N29"/>
    <mergeCell ref="O29:P29"/>
    <mergeCell ref="A30:B30"/>
    <mergeCell ref="C30:D30"/>
    <mergeCell ref="E30:F30"/>
    <mergeCell ref="G30:H30"/>
    <mergeCell ref="I30:J30"/>
    <mergeCell ref="K30:L30"/>
    <mergeCell ref="M30:N30"/>
    <mergeCell ref="O30:P30"/>
    <mergeCell ref="A29:B29"/>
    <mergeCell ref="C29:D29"/>
    <mergeCell ref="E29:F29"/>
    <mergeCell ref="G29:H29"/>
    <mergeCell ref="I29:J29"/>
    <mergeCell ref="K29:L29"/>
    <mergeCell ref="M27:N27"/>
    <mergeCell ref="O27:P27"/>
    <mergeCell ref="A28:B28"/>
    <mergeCell ref="C28:D28"/>
    <mergeCell ref="E28:F28"/>
    <mergeCell ref="G28:H28"/>
    <mergeCell ref="I28:J28"/>
    <mergeCell ref="K28:L28"/>
    <mergeCell ref="M28:N28"/>
    <mergeCell ref="O28:P28"/>
    <mergeCell ref="A27:B27"/>
    <mergeCell ref="C27:D27"/>
    <mergeCell ref="E27:F27"/>
    <mergeCell ref="G27:H27"/>
    <mergeCell ref="I27:J27"/>
    <mergeCell ref="K27:L27"/>
    <mergeCell ref="M25:N25"/>
    <mergeCell ref="O25:P25"/>
    <mergeCell ref="A26:B26"/>
    <mergeCell ref="C26:D26"/>
    <mergeCell ref="E26:F26"/>
    <mergeCell ref="G26:H26"/>
    <mergeCell ref="I26:J26"/>
    <mergeCell ref="K26:L26"/>
    <mergeCell ref="M26:N26"/>
    <mergeCell ref="O26:P26"/>
    <mergeCell ref="A25:B25"/>
    <mergeCell ref="C25:D25"/>
    <mergeCell ref="E25:F25"/>
    <mergeCell ref="G25:H25"/>
    <mergeCell ref="I25:J25"/>
    <mergeCell ref="K25:L25"/>
    <mergeCell ref="M23:N23"/>
    <mergeCell ref="O23:P23"/>
    <mergeCell ref="A24:B24"/>
    <mergeCell ref="C24:D24"/>
    <mergeCell ref="E24:F24"/>
    <mergeCell ref="G24:H24"/>
    <mergeCell ref="I24:J24"/>
    <mergeCell ref="K24:L24"/>
    <mergeCell ref="M24:N24"/>
    <mergeCell ref="O24:P24"/>
    <mergeCell ref="A23:B23"/>
    <mergeCell ref="C23:D23"/>
    <mergeCell ref="E23:F23"/>
    <mergeCell ref="G23:H23"/>
    <mergeCell ref="I23:J23"/>
    <mergeCell ref="K23:L23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1:B21"/>
    <mergeCell ref="C21:D21"/>
    <mergeCell ref="E21:F21"/>
    <mergeCell ref="G21:H21"/>
    <mergeCell ref="I21:J21"/>
    <mergeCell ref="K21:L21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19:B19"/>
    <mergeCell ref="C19:D19"/>
    <mergeCell ref="E19:F19"/>
    <mergeCell ref="G19:H19"/>
    <mergeCell ref="I19:J19"/>
    <mergeCell ref="K19:L19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7:B17"/>
    <mergeCell ref="C17:D17"/>
    <mergeCell ref="E17:F17"/>
    <mergeCell ref="G17:H17"/>
    <mergeCell ref="I17:J17"/>
    <mergeCell ref="K17:L17"/>
    <mergeCell ref="A16:B16"/>
    <mergeCell ref="C16:D16"/>
    <mergeCell ref="E16:F16"/>
    <mergeCell ref="G16:H16"/>
    <mergeCell ref="I16:J16"/>
    <mergeCell ref="K16:L16"/>
    <mergeCell ref="M16:N16"/>
    <mergeCell ref="O16:P16"/>
    <mergeCell ref="A15:B15"/>
    <mergeCell ref="C15:D15"/>
    <mergeCell ref="E15:F15"/>
    <mergeCell ref="G15:H15"/>
    <mergeCell ref="I15:J15"/>
    <mergeCell ref="K15:L15"/>
    <mergeCell ref="A14:B14"/>
    <mergeCell ref="C14:D14"/>
    <mergeCell ref="E14:F14"/>
    <mergeCell ref="G14:H14"/>
    <mergeCell ref="I14:J14"/>
    <mergeCell ref="K14:L14"/>
    <mergeCell ref="M14:N14"/>
    <mergeCell ref="O14:P14"/>
    <mergeCell ref="M15:N15"/>
    <mergeCell ref="O15:P15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9:D10"/>
    <mergeCell ref="E9:G10"/>
    <mergeCell ref="H9:J10"/>
    <mergeCell ref="K9:P9"/>
    <mergeCell ref="K10:M10"/>
    <mergeCell ref="N10:P10"/>
    <mergeCell ref="A4:P4"/>
    <mergeCell ref="A11:D11"/>
    <mergeCell ref="E11:G11"/>
    <mergeCell ref="H11:J11"/>
    <mergeCell ref="K11:M11"/>
    <mergeCell ref="N11:P11"/>
    <mergeCell ref="A1:P1"/>
    <mergeCell ref="A3:P3"/>
    <mergeCell ref="N7:P7"/>
    <mergeCell ref="F7:M7"/>
    <mergeCell ref="N8:P8"/>
    <mergeCell ref="F8:M8"/>
    <mergeCell ref="A7:E7"/>
    <mergeCell ref="A8:E8"/>
    <mergeCell ref="N5:P5"/>
    <mergeCell ref="N6:P6"/>
    <mergeCell ref="F6:M6"/>
    <mergeCell ref="F5:M5"/>
    <mergeCell ref="A5:E5"/>
    <mergeCell ref="A6:E6"/>
  </mergeCells>
  <pageMargins left="0.25" right="0.25" top="0.75" bottom="0.75" header="0.3" footer="0.3"/>
  <pageSetup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6"/>
  <sheetViews>
    <sheetView topLeftCell="A2" workbookViewId="0">
      <selection activeCell="E3" sqref="E3"/>
    </sheetView>
  </sheetViews>
  <sheetFormatPr defaultRowHeight="15" x14ac:dyDescent="0.25"/>
  <cols>
    <col min="1" max="1" width="10.7109375" customWidth="1"/>
    <col min="2" max="2" width="17" customWidth="1"/>
    <col min="3" max="3" width="15.7109375" customWidth="1"/>
    <col min="4" max="4" width="16" customWidth="1"/>
    <col min="5" max="5" width="17.7109375" customWidth="1"/>
    <col min="6" max="6" width="18.28515625" customWidth="1"/>
  </cols>
  <sheetData>
    <row r="1" spans="1:17" hidden="1" x14ac:dyDescent="0.25"/>
    <row r="2" spans="1:17" ht="27" customHeight="1" x14ac:dyDescent="0.25">
      <c r="A2" s="14" t="s">
        <v>13</v>
      </c>
      <c r="B2" s="15"/>
      <c r="C2" s="16">
        <v>43571</v>
      </c>
      <c r="D2" s="15"/>
      <c r="E2" s="15"/>
      <c r="F2" s="15"/>
      <c r="G2" s="15"/>
      <c r="H2" s="15"/>
      <c r="I2" s="17"/>
      <c r="J2" s="17"/>
      <c r="K2" s="17"/>
      <c r="L2" s="17"/>
      <c r="M2" s="17"/>
      <c r="N2" s="17"/>
      <c r="O2" s="17"/>
      <c r="P2" s="12"/>
      <c r="Q2" s="12"/>
    </row>
    <row r="3" spans="1:17" ht="26.25" customHeight="1" x14ac:dyDescent="0.25">
      <c r="A3" s="12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2"/>
      <c r="Q3" s="12"/>
    </row>
    <row r="4" spans="1:17" ht="22.5" customHeight="1" x14ac:dyDescent="0.25">
      <c r="A4" s="75" t="s">
        <v>14</v>
      </c>
      <c r="B4" s="75"/>
      <c r="C4" s="75"/>
      <c r="D4" s="75"/>
      <c r="E4" s="75"/>
      <c r="F4" s="75"/>
      <c r="G4" s="75"/>
      <c r="H4" s="75"/>
      <c r="I4" s="75"/>
      <c r="J4" s="17"/>
      <c r="K4" s="17"/>
      <c r="L4" s="17"/>
      <c r="M4" s="17"/>
      <c r="N4" s="17"/>
      <c r="O4" s="17"/>
      <c r="P4" s="12"/>
    </row>
    <row r="5" spans="1:17" ht="31.5" customHeight="1" x14ac:dyDescent="0.25">
      <c r="A5" s="76" t="s">
        <v>15</v>
      </c>
      <c r="B5" s="76"/>
      <c r="C5" s="76"/>
      <c r="D5" s="76" t="s">
        <v>1</v>
      </c>
      <c r="E5" s="76"/>
      <c r="F5" s="76"/>
      <c r="G5" s="76" t="s">
        <v>16</v>
      </c>
      <c r="H5" s="76"/>
      <c r="I5" s="76"/>
      <c r="J5" s="6"/>
      <c r="K5" s="6"/>
      <c r="L5" s="6"/>
      <c r="M5" s="6"/>
      <c r="N5" s="6"/>
      <c r="O5" s="6"/>
      <c r="P5" s="12"/>
    </row>
    <row r="6" spans="1:17" ht="31.5" customHeight="1" x14ac:dyDescent="0.25">
      <c r="A6" s="76" t="s">
        <v>46</v>
      </c>
      <c r="B6" s="76"/>
      <c r="C6" s="76"/>
      <c r="D6" s="76"/>
      <c r="E6" s="76"/>
      <c r="F6" s="76"/>
      <c r="G6" s="76"/>
      <c r="H6" s="76"/>
      <c r="I6" s="76"/>
      <c r="J6" s="6"/>
      <c r="K6" s="6"/>
      <c r="L6" s="6"/>
      <c r="M6" s="6"/>
      <c r="N6" s="6"/>
      <c r="O6" s="6"/>
      <c r="P6" s="12"/>
    </row>
    <row r="7" spans="1:17" ht="30" customHeight="1" x14ac:dyDescent="0.25">
      <c r="A7" s="76" t="s">
        <v>4</v>
      </c>
      <c r="B7" s="76"/>
      <c r="C7" s="76"/>
      <c r="D7" s="76" t="s">
        <v>40</v>
      </c>
      <c r="E7" s="76"/>
      <c r="F7" s="76"/>
      <c r="G7" s="76"/>
      <c r="H7" s="76"/>
      <c r="I7" s="76"/>
      <c r="J7" s="6"/>
      <c r="K7" s="6"/>
      <c r="L7" s="6"/>
      <c r="M7" s="6"/>
      <c r="N7" s="6"/>
      <c r="O7" s="6"/>
      <c r="P7" s="12"/>
    </row>
    <row r="8" spans="1:17" hidden="1" x14ac:dyDescent="0.25">
      <c r="A8" s="77" t="s">
        <v>5</v>
      </c>
      <c r="B8" s="78"/>
      <c r="C8" s="78"/>
      <c r="D8" s="78"/>
      <c r="E8" s="77" t="s">
        <v>6</v>
      </c>
      <c r="F8" s="78"/>
      <c r="G8" s="77" t="s">
        <v>7</v>
      </c>
      <c r="H8" s="78"/>
      <c r="I8" s="81"/>
      <c r="J8" s="71" t="s">
        <v>8</v>
      </c>
      <c r="K8" s="72"/>
      <c r="L8" s="72"/>
      <c r="M8" s="72"/>
      <c r="N8" s="72"/>
      <c r="O8" s="72"/>
    </row>
    <row r="9" spans="1:17" hidden="1" x14ac:dyDescent="0.25">
      <c r="A9" s="79"/>
      <c r="B9" s="80"/>
      <c r="C9" s="80"/>
      <c r="D9" s="80"/>
      <c r="E9" s="79"/>
      <c r="F9" s="80"/>
      <c r="G9" s="79"/>
      <c r="H9" s="80"/>
      <c r="I9" s="82"/>
      <c r="J9" s="73" t="s">
        <v>9</v>
      </c>
      <c r="K9" s="74"/>
      <c r="L9" s="74"/>
      <c r="M9" s="74" t="s">
        <v>10</v>
      </c>
      <c r="N9" s="74"/>
      <c r="O9" s="74"/>
    </row>
    <row r="10" spans="1:17" hidden="1" x14ac:dyDescent="0.25">
      <c r="A10" s="72"/>
      <c r="B10" s="72"/>
      <c r="C10" s="72"/>
      <c r="D10" s="66"/>
      <c r="E10" s="72"/>
      <c r="F10" s="72"/>
      <c r="G10" s="72"/>
      <c r="H10" s="72"/>
      <c r="I10" s="72"/>
      <c r="J10" s="73"/>
      <c r="K10" s="74"/>
      <c r="L10" s="74"/>
      <c r="M10" s="74"/>
      <c r="N10" s="74"/>
      <c r="O10" s="74"/>
    </row>
    <row r="11" spans="1:17" hidden="1" x14ac:dyDescent="0.25">
      <c r="A11" s="74"/>
      <c r="B11" s="74"/>
      <c r="C11" s="74"/>
      <c r="D11" s="89"/>
      <c r="E11" s="74"/>
      <c r="F11" s="74"/>
      <c r="G11" s="74"/>
      <c r="H11" s="74"/>
      <c r="I11" s="74"/>
      <c r="J11" s="73"/>
      <c r="K11" s="74"/>
      <c r="L11" s="74"/>
      <c r="M11" s="74"/>
      <c r="N11" s="74"/>
      <c r="O11" s="74"/>
    </row>
    <row r="12" spans="1:17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7" x14ac:dyDescent="0.25">
      <c r="A13" s="88" t="s">
        <v>18</v>
      </c>
      <c r="B13" s="88"/>
      <c r="C13" s="88"/>
      <c r="D13" s="88"/>
      <c r="E13" s="88"/>
      <c r="F13" s="88"/>
      <c r="G13" s="88"/>
      <c r="H13" s="88"/>
      <c r="I13" s="88"/>
      <c r="J13" s="18"/>
      <c r="K13" s="18"/>
      <c r="L13" s="18"/>
      <c r="M13" s="18"/>
      <c r="N13" s="18"/>
      <c r="O13" s="18"/>
    </row>
    <row r="14" spans="1:17" x14ac:dyDescent="0.25">
      <c r="A14">
        <v>1</v>
      </c>
      <c r="B14" s="84" t="s">
        <v>19</v>
      </c>
      <c r="C14" s="84"/>
      <c r="D14" s="84"/>
      <c r="E14" s="84"/>
      <c r="F14" s="84"/>
      <c r="G14" s="84"/>
      <c r="H14" s="84"/>
      <c r="I14" s="84"/>
    </row>
    <row r="15" spans="1:17" x14ac:dyDescent="0.25">
      <c r="A15">
        <v>2</v>
      </c>
      <c r="B15" s="85" t="s">
        <v>20</v>
      </c>
      <c r="C15" s="85"/>
      <c r="D15" s="85"/>
      <c r="E15" s="85"/>
      <c r="F15" s="85"/>
      <c r="G15" s="85"/>
      <c r="H15" s="85"/>
      <c r="I15" s="85"/>
    </row>
    <row r="16" spans="1:17" ht="16.5" customHeight="1" x14ac:dyDescent="0.25">
      <c r="B16" s="85"/>
      <c r="C16" s="85"/>
      <c r="D16" s="85"/>
      <c r="E16" s="85"/>
      <c r="F16" s="85"/>
      <c r="G16" s="85"/>
      <c r="H16" s="85"/>
      <c r="I16" s="85"/>
    </row>
    <row r="17" spans="1:19" ht="18.75" customHeight="1" x14ac:dyDescent="0.25">
      <c r="A17">
        <v>3</v>
      </c>
      <c r="B17" s="85" t="s">
        <v>41</v>
      </c>
      <c r="C17" s="85"/>
      <c r="D17" s="85"/>
      <c r="E17" s="85"/>
      <c r="F17" s="85"/>
      <c r="G17" s="85"/>
      <c r="H17" s="85"/>
      <c r="I17" s="85"/>
    </row>
    <row r="18" spans="1:19" ht="18.75" customHeight="1" x14ac:dyDescent="0.25">
      <c r="A18">
        <v>4</v>
      </c>
      <c r="B18" s="85" t="s">
        <v>42</v>
      </c>
      <c r="C18" s="85"/>
      <c r="D18" s="85"/>
      <c r="E18" s="85"/>
      <c r="F18" s="85"/>
      <c r="G18" s="85"/>
      <c r="H18" s="85"/>
      <c r="I18" s="85"/>
    </row>
    <row r="20" spans="1:19" ht="15.75" thickBot="1" x14ac:dyDescent="0.3">
      <c r="B20" s="86" t="s">
        <v>21</v>
      </c>
      <c r="C20" s="86"/>
      <c r="D20" s="86"/>
      <c r="E20" s="86"/>
      <c r="F20" s="86"/>
    </row>
    <row r="21" spans="1:19" ht="27.75" customHeight="1" x14ac:dyDescent="0.25">
      <c r="B21" s="19" t="s">
        <v>22</v>
      </c>
      <c r="C21" s="20" t="s">
        <v>23</v>
      </c>
      <c r="D21" s="20" t="s">
        <v>24</v>
      </c>
      <c r="E21" s="21" t="s">
        <v>25</v>
      </c>
      <c r="F21" s="22" t="s">
        <v>39</v>
      </c>
      <c r="M21" s="83" t="s">
        <v>47</v>
      </c>
      <c r="N21" s="83"/>
      <c r="O21" s="83"/>
    </row>
    <row r="22" spans="1:19" x14ac:dyDescent="0.25">
      <c r="B22" s="23">
        <v>1</v>
      </c>
      <c r="C22" s="24" t="s">
        <v>26</v>
      </c>
      <c r="D22" s="25">
        <f>'Wolman Count Worksheet'!V13</f>
        <v>100</v>
      </c>
      <c r="E22" s="26">
        <f>D22</f>
        <v>100</v>
      </c>
      <c r="F22" s="27">
        <f>E22/100</f>
        <v>1</v>
      </c>
      <c r="J22" s="28"/>
      <c r="K22" s="28"/>
      <c r="M22" s="87" t="s">
        <v>43</v>
      </c>
      <c r="N22" s="74" t="s">
        <v>22</v>
      </c>
      <c r="O22" s="74"/>
      <c r="R22" s="28"/>
      <c r="S22" s="28"/>
    </row>
    <row r="23" spans="1:19" x14ac:dyDescent="0.25">
      <c r="B23" s="29">
        <v>2</v>
      </c>
      <c r="C23" s="30" t="s">
        <v>27</v>
      </c>
      <c r="D23" s="25">
        <f>'Wolman Count Worksheet'!V14-E22</f>
        <v>0</v>
      </c>
      <c r="E23" s="31">
        <f>D23+E22</f>
        <v>100</v>
      </c>
      <c r="F23" s="27">
        <f t="shared" ref="F23:F34" si="0">E23/100</f>
        <v>1</v>
      </c>
      <c r="J23" s="28"/>
      <c r="K23" s="28"/>
      <c r="M23" s="87"/>
      <c r="N23" s="39" t="s">
        <v>44</v>
      </c>
      <c r="O23" s="39" t="s">
        <v>45</v>
      </c>
      <c r="Q23" s="32"/>
      <c r="R23" s="32"/>
      <c r="S23" s="28"/>
    </row>
    <row r="24" spans="1:19" x14ac:dyDescent="0.25">
      <c r="B24" s="29">
        <v>3</v>
      </c>
      <c r="C24" s="30" t="s">
        <v>28</v>
      </c>
      <c r="D24" s="25">
        <f>'Wolman Count Worksheet'!V15-E23</f>
        <v>0</v>
      </c>
      <c r="E24" s="31">
        <f t="shared" ref="E24:E34" si="1">D24+E23</f>
        <v>100</v>
      </c>
      <c r="F24" s="27">
        <f t="shared" si="0"/>
        <v>1</v>
      </c>
      <c r="J24" s="28"/>
      <c r="K24" s="28"/>
      <c r="M24" s="39">
        <v>0.15</v>
      </c>
      <c r="N24" s="39">
        <v>1</v>
      </c>
      <c r="O24" s="39">
        <v>3</v>
      </c>
      <c r="Q24" s="32"/>
      <c r="R24" s="32"/>
      <c r="S24" s="28"/>
    </row>
    <row r="25" spans="1:19" x14ac:dyDescent="0.25">
      <c r="B25" s="29">
        <v>4</v>
      </c>
      <c r="C25" s="30" t="s">
        <v>29</v>
      </c>
      <c r="D25" s="25">
        <f>'Wolman Count Worksheet'!V16-E24</f>
        <v>0</v>
      </c>
      <c r="E25" s="31">
        <f t="shared" si="1"/>
        <v>100</v>
      </c>
      <c r="F25" s="27">
        <f t="shared" si="0"/>
        <v>1</v>
      </c>
      <c r="J25" s="28"/>
      <c r="K25" s="28"/>
      <c r="M25" s="39">
        <v>0.5</v>
      </c>
      <c r="N25" s="39">
        <v>2</v>
      </c>
      <c r="O25" s="39">
        <v>4</v>
      </c>
      <c r="Q25" s="32"/>
      <c r="R25" s="32"/>
      <c r="S25" s="28"/>
    </row>
    <row r="26" spans="1:19" x14ac:dyDescent="0.25">
      <c r="B26" s="29">
        <v>6</v>
      </c>
      <c r="C26" s="30" t="s">
        <v>30</v>
      </c>
      <c r="D26" s="25">
        <f>'Wolman Count Worksheet'!V17-E25</f>
        <v>0</v>
      </c>
      <c r="E26" s="31">
        <f t="shared" si="1"/>
        <v>100</v>
      </c>
      <c r="F26" s="27">
        <f t="shared" si="0"/>
        <v>1</v>
      </c>
      <c r="J26" s="28"/>
      <c r="K26" s="28"/>
      <c r="M26" s="39">
        <v>0.85</v>
      </c>
      <c r="N26" s="39">
        <v>3</v>
      </c>
      <c r="O26" s="39">
        <v>5</v>
      </c>
      <c r="Q26" s="32"/>
      <c r="R26" s="32"/>
      <c r="S26" s="28"/>
    </row>
    <row r="27" spans="1:19" x14ac:dyDescent="0.25">
      <c r="B27" s="29">
        <v>9</v>
      </c>
      <c r="C27" s="30" t="s">
        <v>31</v>
      </c>
      <c r="D27" s="25">
        <f>'Wolman Count Worksheet'!V18-E26</f>
        <v>0</v>
      </c>
      <c r="E27" s="31">
        <f t="shared" si="1"/>
        <v>100</v>
      </c>
      <c r="F27" s="27">
        <f t="shared" si="0"/>
        <v>1</v>
      </c>
      <c r="J27" s="28"/>
      <c r="K27" s="28"/>
      <c r="M27" s="39">
        <v>1</v>
      </c>
      <c r="N27" s="39">
        <v>4</v>
      </c>
      <c r="O27" s="39">
        <v>6</v>
      </c>
      <c r="R27" s="28"/>
      <c r="S27" s="28"/>
    </row>
    <row r="28" spans="1:19" x14ac:dyDescent="0.25">
      <c r="B28" s="29">
        <v>12</v>
      </c>
      <c r="C28" s="30" t="s">
        <v>32</v>
      </c>
      <c r="D28" s="25">
        <f>'Wolman Count Worksheet'!V19-E27</f>
        <v>0</v>
      </c>
      <c r="E28" s="31">
        <f t="shared" si="1"/>
        <v>100</v>
      </c>
      <c r="F28" s="27">
        <f t="shared" si="0"/>
        <v>1</v>
      </c>
      <c r="J28" s="28"/>
      <c r="K28" s="28"/>
      <c r="R28" s="28"/>
      <c r="S28" s="28"/>
    </row>
    <row r="29" spans="1:19" x14ac:dyDescent="0.25">
      <c r="B29" s="29">
        <v>15</v>
      </c>
      <c r="C29" s="30" t="s">
        <v>33</v>
      </c>
      <c r="D29" s="25">
        <f>'Wolman Count Worksheet'!V20-E28</f>
        <v>0</v>
      </c>
      <c r="E29" s="31">
        <f t="shared" si="1"/>
        <v>100</v>
      </c>
      <c r="F29" s="27">
        <f t="shared" si="0"/>
        <v>1</v>
      </c>
      <c r="J29" s="28"/>
      <c r="K29" s="28"/>
      <c r="R29" s="28"/>
      <c r="S29" s="28"/>
    </row>
    <row r="30" spans="1:19" x14ac:dyDescent="0.25">
      <c r="B30" s="29">
        <v>18</v>
      </c>
      <c r="C30" s="30" t="s">
        <v>34</v>
      </c>
      <c r="D30" s="25">
        <f>'Wolman Count Worksheet'!V21-E29</f>
        <v>0</v>
      </c>
      <c r="E30" s="31">
        <f t="shared" si="1"/>
        <v>100</v>
      </c>
      <c r="F30" s="27">
        <f t="shared" si="0"/>
        <v>1</v>
      </c>
      <c r="J30" s="28"/>
      <c r="K30" s="28"/>
      <c r="R30" s="28"/>
      <c r="S30" s="28"/>
    </row>
    <row r="31" spans="1:19" ht="15" customHeight="1" x14ac:dyDescent="0.25">
      <c r="B31" s="29">
        <v>21</v>
      </c>
      <c r="C31" s="30" t="s">
        <v>35</v>
      </c>
      <c r="D31" s="25">
        <f>'Wolman Count Worksheet'!V22-E30</f>
        <v>0</v>
      </c>
      <c r="E31" s="31">
        <f t="shared" si="1"/>
        <v>100</v>
      </c>
      <c r="F31" s="27">
        <f t="shared" si="0"/>
        <v>1</v>
      </c>
      <c r="J31" s="28"/>
      <c r="K31" s="28"/>
      <c r="R31" s="28"/>
      <c r="S31" s="28"/>
    </row>
    <row r="32" spans="1:19" x14ac:dyDescent="0.25">
      <c r="B32" s="29">
        <v>24</v>
      </c>
      <c r="C32" s="30" t="s">
        <v>36</v>
      </c>
      <c r="D32" s="25">
        <f>'Wolman Count Worksheet'!V23-E31</f>
        <v>0</v>
      </c>
      <c r="E32" s="31">
        <f t="shared" si="1"/>
        <v>100</v>
      </c>
      <c r="F32" s="27">
        <f t="shared" si="0"/>
        <v>1</v>
      </c>
      <c r="J32" s="28"/>
      <c r="K32" s="28"/>
      <c r="R32" s="28"/>
      <c r="S32" s="28"/>
    </row>
    <row r="33" spans="2:19" x14ac:dyDescent="0.25">
      <c r="B33" s="33">
        <v>27</v>
      </c>
      <c r="C33" s="30" t="s">
        <v>37</v>
      </c>
      <c r="D33" s="25">
        <f>'Wolman Count Worksheet'!V24-E32</f>
        <v>0</v>
      </c>
      <c r="E33" s="31">
        <f t="shared" si="1"/>
        <v>100</v>
      </c>
      <c r="F33" s="27">
        <f t="shared" si="0"/>
        <v>1</v>
      </c>
      <c r="J33" s="28"/>
      <c r="K33" s="28"/>
      <c r="R33" s="28"/>
      <c r="S33" s="28"/>
    </row>
    <row r="34" spans="2:19" ht="15.75" thickBot="1" x14ac:dyDescent="0.3">
      <c r="B34" s="34">
        <v>30</v>
      </c>
      <c r="C34" s="35" t="s">
        <v>38</v>
      </c>
      <c r="D34" s="25">
        <f>'Wolman Count Worksheet'!V25-E33</f>
        <v>0</v>
      </c>
      <c r="E34" s="36">
        <f t="shared" si="1"/>
        <v>100</v>
      </c>
      <c r="F34" s="37">
        <f t="shared" si="0"/>
        <v>1</v>
      </c>
      <c r="J34" s="28"/>
      <c r="K34" s="28"/>
      <c r="R34" s="28"/>
      <c r="S34" s="28"/>
    </row>
    <row r="35" spans="2:19" ht="29.25" customHeight="1" x14ac:dyDescent="0.25">
      <c r="B35" s="40"/>
      <c r="C35" s="40"/>
      <c r="D35" s="40"/>
      <c r="E35" s="40"/>
      <c r="F35" s="40"/>
    </row>
    <row r="36" spans="2:19" x14ac:dyDescent="0.25">
      <c r="B36" s="38"/>
    </row>
  </sheetData>
  <mergeCells count="28">
    <mergeCell ref="J10:L11"/>
    <mergeCell ref="M10:O11"/>
    <mergeCell ref="N22:O22"/>
    <mergeCell ref="M21:O21"/>
    <mergeCell ref="B14:I14"/>
    <mergeCell ref="B15:I16"/>
    <mergeCell ref="B17:I17"/>
    <mergeCell ref="B18:I18"/>
    <mergeCell ref="B20:F20"/>
    <mergeCell ref="M22:M23"/>
    <mergeCell ref="A13:I13"/>
    <mergeCell ref="A10:D11"/>
    <mergeCell ref="E10:F11"/>
    <mergeCell ref="G10:I11"/>
    <mergeCell ref="J8:O8"/>
    <mergeCell ref="J9:L9"/>
    <mergeCell ref="M9:O9"/>
    <mergeCell ref="A4:I4"/>
    <mergeCell ref="A5:C5"/>
    <mergeCell ref="D5:F5"/>
    <mergeCell ref="G5:I5"/>
    <mergeCell ref="A6:C6"/>
    <mergeCell ref="D6:I6"/>
    <mergeCell ref="A7:C7"/>
    <mergeCell ref="D7:I7"/>
    <mergeCell ref="A8:D9"/>
    <mergeCell ref="E8:F9"/>
    <mergeCell ref="G8:I9"/>
  </mergeCells>
  <pageMargins left="0.7" right="0.7" top="0.75" bottom="0.75" header="0.3" footer="0.3"/>
  <pageSetup scale="7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6"/>
  <sheetViews>
    <sheetView topLeftCell="A2" workbookViewId="0">
      <selection activeCell="C3" sqref="C3"/>
    </sheetView>
  </sheetViews>
  <sheetFormatPr defaultRowHeight="15" x14ac:dyDescent="0.25"/>
  <cols>
    <col min="1" max="1" width="10.7109375" customWidth="1"/>
    <col min="2" max="2" width="17" customWidth="1"/>
    <col min="3" max="3" width="15.7109375" customWidth="1"/>
    <col min="4" max="4" width="16" customWidth="1"/>
    <col min="5" max="5" width="17.7109375" customWidth="1"/>
    <col min="6" max="6" width="18.28515625" customWidth="1"/>
  </cols>
  <sheetData>
    <row r="1" spans="1:17" hidden="1" x14ac:dyDescent="0.25"/>
    <row r="2" spans="1:17" ht="27" customHeight="1" x14ac:dyDescent="0.25">
      <c r="A2" s="14" t="s">
        <v>13</v>
      </c>
      <c r="B2" s="15"/>
      <c r="C2" s="16">
        <v>43571</v>
      </c>
      <c r="D2" s="15"/>
      <c r="E2" s="15"/>
      <c r="F2" s="15"/>
      <c r="G2" s="15"/>
      <c r="H2" s="15"/>
      <c r="I2" s="17"/>
      <c r="J2" s="17"/>
      <c r="K2" s="17"/>
      <c r="L2" s="17"/>
      <c r="M2" s="17"/>
      <c r="N2" s="17"/>
      <c r="O2" s="17"/>
      <c r="P2" s="12"/>
      <c r="Q2" s="12"/>
    </row>
    <row r="3" spans="1:17" ht="26.25" customHeight="1" x14ac:dyDescent="0.25">
      <c r="A3" s="12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2"/>
      <c r="Q3" s="12"/>
    </row>
    <row r="4" spans="1:17" ht="22.5" customHeight="1" x14ac:dyDescent="0.25">
      <c r="A4" s="75" t="s">
        <v>14</v>
      </c>
      <c r="B4" s="75"/>
      <c r="C4" s="75"/>
      <c r="D4" s="75"/>
      <c r="E4" s="75"/>
      <c r="F4" s="75"/>
      <c r="G4" s="75"/>
      <c r="H4" s="75"/>
      <c r="I4" s="75"/>
      <c r="J4" s="17"/>
      <c r="K4" s="17"/>
      <c r="L4" s="17"/>
      <c r="M4" s="17"/>
      <c r="N4" s="17"/>
      <c r="O4" s="17"/>
      <c r="P4" s="12"/>
    </row>
    <row r="5" spans="1:17" ht="31.5" customHeight="1" x14ac:dyDescent="0.25">
      <c r="A5" s="76" t="s">
        <v>15</v>
      </c>
      <c r="B5" s="76"/>
      <c r="C5" s="76"/>
      <c r="D5" s="76" t="s">
        <v>1</v>
      </c>
      <c r="E5" s="76"/>
      <c r="F5" s="76"/>
      <c r="G5" s="76" t="s">
        <v>16</v>
      </c>
      <c r="H5" s="76"/>
      <c r="I5" s="76"/>
      <c r="J5" s="6"/>
      <c r="K5" s="6"/>
      <c r="L5" s="6"/>
      <c r="M5" s="6"/>
      <c r="N5" s="6"/>
      <c r="O5" s="6"/>
      <c r="P5" s="12"/>
    </row>
    <row r="6" spans="1:17" ht="31.5" customHeight="1" x14ac:dyDescent="0.25">
      <c r="A6" s="76" t="s">
        <v>48</v>
      </c>
      <c r="B6" s="76"/>
      <c r="C6" s="76"/>
      <c r="D6" s="76"/>
      <c r="E6" s="76"/>
      <c r="F6" s="76"/>
      <c r="G6" s="76"/>
      <c r="H6" s="76"/>
      <c r="I6" s="76"/>
      <c r="J6" s="6"/>
      <c r="K6" s="6"/>
      <c r="L6" s="6"/>
      <c r="M6" s="6"/>
      <c r="N6" s="6"/>
      <c r="O6" s="6"/>
      <c r="P6" s="12"/>
    </row>
    <row r="7" spans="1:17" ht="30" customHeight="1" x14ac:dyDescent="0.25">
      <c r="A7" s="76" t="s">
        <v>4</v>
      </c>
      <c r="B7" s="76"/>
      <c r="C7" s="76"/>
      <c r="D7" s="76" t="s">
        <v>40</v>
      </c>
      <c r="E7" s="76"/>
      <c r="F7" s="76"/>
      <c r="G7" s="76"/>
      <c r="H7" s="76"/>
      <c r="I7" s="76"/>
      <c r="J7" s="6"/>
      <c r="K7" s="6"/>
      <c r="L7" s="6"/>
      <c r="M7" s="6"/>
      <c r="N7" s="6"/>
      <c r="O7" s="6"/>
      <c r="P7" s="12"/>
    </row>
    <row r="8" spans="1:17" hidden="1" x14ac:dyDescent="0.25">
      <c r="A8" s="77" t="s">
        <v>5</v>
      </c>
      <c r="B8" s="78"/>
      <c r="C8" s="78"/>
      <c r="D8" s="78"/>
      <c r="E8" s="77" t="s">
        <v>6</v>
      </c>
      <c r="F8" s="78"/>
      <c r="G8" s="77" t="s">
        <v>7</v>
      </c>
      <c r="H8" s="78"/>
      <c r="I8" s="81"/>
      <c r="J8" s="71" t="s">
        <v>8</v>
      </c>
      <c r="K8" s="72"/>
      <c r="L8" s="72"/>
      <c r="M8" s="72"/>
      <c r="N8" s="72"/>
      <c r="O8" s="72"/>
    </row>
    <row r="9" spans="1:17" hidden="1" x14ac:dyDescent="0.25">
      <c r="A9" s="79"/>
      <c r="B9" s="80"/>
      <c r="C9" s="80"/>
      <c r="D9" s="80"/>
      <c r="E9" s="79"/>
      <c r="F9" s="80"/>
      <c r="G9" s="79"/>
      <c r="H9" s="80"/>
      <c r="I9" s="82"/>
      <c r="J9" s="73" t="s">
        <v>9</v>
      </c>
      <c r="K9" s="74"/>
      <c r="L9" s="74"/>
      <c r="M9" s="74" t="s">
        <v>10</v>
      </c>
      <c r="N9" s="74"/>
      <c r="O9" s="74"/>
    </row>
    <row r="10" spans="1:17" hidden="1" x14ac:dyDescent="0.25">
      <c r="A10" s="72"/>
      <c r="B10" s="72"/>
      <c r="C10" s="72"/>
      <c r="D10" s="66"/>
      <c r="E10" s="72"/>
      <c r="F10" s="72"/>
      <c r="G10" s="72"/>
      <c r="H10" s="72"/>
      <c r="I10" s="72"/>
      <c r="J10" s="73"/>
      <c r="K10" s="74"/>
      <c r="L10" s="74"/>
      <c r="M10" s="74"/>
      <c r="N10" s="74"/>
      <c r="O10" s="74"/>
    </row>
    <row r="11" spans="1:17" hidden="1" x14ac:dyDescent="0.25">
      <c r="A11" s="74"/>
      <c r="B11" s="74"/>
      <c r="C11" s="74"/>
      <c r="D11" s="89"/>
      <c r="E11" s="74"/>
      <c r="F11" s="74"/>
      <c r="G11" s="74"/>
      <c r="H11" s="74"/>
      <c r="I11" s="74"/>
      <c r="J11" s="73"/>
      <c r="K11" s="74"/>
      <c r="L11" s="74"/>
      <c r="M11" s="74"/>
      <c r="N11" s="74"/>
      <c r="O11" s="74"/>
    </row>
    <row r="12" spans="1:17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7" x14ac:dyDescent="0.25">
      <c r="A13" s="88" t="s">
        <v>18</v>
      </c>
      <c r="B13" s="88"/>
      <c r="C13" s="88"/>
      <c r="D13" s="88"/>
      <c r="E13" s="88"/>
      <c r="F13" s="88"/>
      <c r="G13" s="88"/>
      <c r="H13" s="88"/>
      <c r="I13" s="88"/>
      <c r="J13" s="18"/>
      <c r="K13" s="18"/>
      <c r="L13" s="18"/>
      <c r="M13" s="18"/>
      <c r="N13" s="18"/>
      <c r="O13" s="18"/>
    </row>
    <row r="14" spans="1:17" x14ac:dyDescent="0.25">
      <c r="A14">
        <v>1</v>
      </c>
      <c r="B14" s="84" t="s">
        <v>19</v>
      </c>
      <c r="C14" s="84"/>
      <c r="D14" s="84"/>
      <c r="E14" s="84"/>
      <c r="F14" s="84"/>
      <c r="G14" s="84"/>
      <c r="H14" s="84"/>
      <c r="I14" s="84"/>
    </row>
    <row r="15" spans="1:17" x14ac:dyDescent="0.25">
      <c r="A15">
        <v>2</v>
      </c>
      <c r="B15" s="85" t="s">
        <v>20</v>
      </c>
      <c r="C15" s="85"/>
      <c r="D15" s="85"/>
      <c r="E15" s="85"/>
      <c r="F15" s="85"/>
      <c r="G15" s="85"/>
      <c r="H15" s="85"/>
      <c r="I15" s="85"/>
    </row>
    <row r="16" spans="1:17" ht="16.5" customHeight="1" x14ac:dyDescent="0.25">
      <c r="B16" s="85"/>
      <c r="C16" s="85"/>
      <c r="D16" s="85"/>
      <c r="E16" s="85"/>
      <c r="F16" s="85"/>
      <c r="G16" s="85"/>
      <c r="H16" s="85"/>
      <c r="I16" s="85"/>
    </row>
    <row r="17" spans="1:19" ht="18.75" customHeight="1" x14ac:dyDescent="0.25">
      <c r="A17">
        <v>3</v>
      </c>
      <c r="B17" s="85" t="s">
        <v>41</v>
      </c>
      <c r="C17" s="85"/>
      <c r="D17" s="85"/>
      <c r="E17" s="85"/>
      <c r="F17" s="85"/>
      <c r="G17" s="85"/>
      <c r="H17" s="85"/>
      <c r="I17" s="85"/>
    </row>
    <row r="18" spans="1:19" ht="18.75" customHeight="1" x14ac:dyDescent="0.25">
      <c r="A18">
        <v>4</v>
      </c>
      <c r="B18" s="85" t="s">
        <v>42</v>
      </c>
      <c r="C18" s="85"/>
      <c r="D18" s="85"/>
      <c r="E18" s="85"/>
      <c r="F18" s="85"/>
      <c r="G18" s="85"/>
      <c r="H18" s="85"/>
      <c r="I18" s="85"/>
    </row>
    <row r="20" spans="1:19" ht="15.75" thickBot="1" x14ac:dyDescent="0.3">
      <c r="B20" s="86" t="s">
        <v>21</v>
      </c>
      <c r="C20" s="86"/>
      <c r="D20" s="86"/>
      <c r="E20" s="86"/>
      <c r="F20" s="86"/>
    </row>
    <row r="21" spans="1:19" ht="27.75" customHeight="1" x14ac:dyDescent="0.25">
      <c r="B21" s="19" t="s">
        <v>22</v>
      </c>
      <c r="C21" s="20" t="s">
        <v>23</v>
      </c>
      <c r="D21" s="20" t="s">
        <v>24</v>
      </c>
      <c r="E21" s="21" t="s">
        <v>25</v>
      </c>
      <c r="F21" s="22" t="s">
        <v>39</v>
      </c>
      <c r="M21" s="83" t="s">
        <v>49</v>
      </c>
      <c r="N21" s="83"/>
      <c r="O21" s="83"/>
    </row>
    <row r="22" spans="1:19" x14ac:dyDescent="0.25">
      <c r="B22" s="23">
        <v>1</v>
      </c>
      <c r="C22" s="24" t="s">
        <v>26</v>
      </c>
      <c r="D22" s="25">
        <f>'Wolman Count Worksheet'!V13</f>
        <v>100</v>
      </c>
      <c r="E22" s="26">
        <f>D22</f>
        <v>100</v>
      </c>
      <c r="F22" s="27">
        <f>E22/100</f>
        <v>1</v>
      </c>
      <c r="J22" s="28"/>
      <c r="K22" s="28"/>
      <c r="M22" s="87" t="s">
        <v>43</v>
      </c>
      <c r="N22" s="74" t="s">
        <v>22</v>
      </c>
      <c r="O22" s="74"/>
      <c r="R22" s="28"/>
      <c r="S22" s="28"/>
    </row>
    <row r="23" spans="1:19" x14ac:dyDescent="0.25">
      <c r="B23" s="29">
        <v>2</v>
      </c>
      <c r="C23" s="30" t="s">
        <v>27</v>
      </c>
      <c r="D23" s="25">
        <f>'Wolman Count Worksheet'!V14-E22</f>
        <v>0</v>
      </c>
      <c r="E23" s="31">
        <f>D23+E22</f>
        <v>100</v>
      </c>
      <c r="F23" s="27">
        <f t="shared" ref="F23:F34" si="0">E23/100</f>
        <v>1</v>
      </c>
      <c r="J23" s="28"/>
      <c r="K23" s="28"/>
      <c r="M23" s="87"/>
      <c r="N23" s="39" t="s">
        <v>44</v>
      </c>
      <c r="O23" s="39" t="s">
        <v>45</v>
      </c>
      <c r="Q23" s="32"/>
      <c r="R23" s="32"/>
      <c r="S23" s="28"/>
    </row>
    <row r="24" spans="1:19" x14ac:dyDescent="0.25">
      <c r="B24" s="29">
        <v>3</v>
      </c>
      <c r="C24" s="30" t="s">
        <v>28</v>
      </c>
      <c r="D24" s="25">
        <f>'Wolman Count Worksheet'!V15-E23</f>
        <v>0</v>
      </c>
      <c r="E24" s="31">
        <f t="shared" ref="E24:E34" si="1">D24+E23</f>
        <v>100</v>
      </c>
      <c r="F24" s="27">
        <f t="shared" si="0"/>
        <v>1</v>
      </c>
      <c r="J24" s="28"/>
      <c r="K24" s="28"/>
      <c r="M24" s="41">
        <v>0.15</v>
      </c>
      <c r="N24" s="39">
        <v>3</v>
      </c>
      <c r="O24" s="39">
        <v>6</v>
      </c>
      <c r="Q24" s="32"/>
      <c r="R24" s="32"/>
      <c r="S24" s="28"/>
    </row>
    <row r="25" spans="1:19" x14ac:dyDescent="0.25">
      <c r="B25" s="29">
        <v>4</v>
      </c>
      <c r="C25" s="30" t="s">
        <v>29</v>
      </c>
      <c r="D25" s="25">
        <f>'Wolman Count Worksheet'!V16-E24</f>
        <v>0</v>
      </c>
      <c r="E25" s="31">
        <f t="shared" si="1"/>
        <v>100</v>
      </c>
      <c r="F25" s="27">
        <f t="shared" si="0"/>
        <v>1</v>
      </c>
      <c r="J25" s="28"/>
      <c r="K25" s="28"/>
      <c r="M25" s="41">
        <v>0.5</v>
      </c>
      <c r="N25" s="39">
        <v>5</v>
      </c>
      <c r="O25" s="39">
        <v>8</v>
      </c>
      <c r="Q25" s="32"/>
      <c r="R25" s="32"/>
      <c r="S25" s="28"/>
    </row>
    <row r="26" spans="1:19" x14ac:dyDescent="0.25">
      <c r="B26" s="29">
        <v>6</v>
      </c>
      <c r="C26" s="30" t="s">
        <v>30</v>
      </c>
      <c r="D26" s="25">
        <f>'Wolman Count Worksheet'!V17-E25</f>
        <v>0</v>
      </c>
      <c r="E26" s="31">
        <f t="shared" si="1"/>
        <v>100</v>
      </c>
      <c r="F26" s="27">
        <f t="shared" si="0"/>
        <v>1</v>
      </c>
      <c r="J26" s="28"/>
      <c r="K26" s="28"/>
      <c r="M26" s="41">
        <v>0.85</v>
      </c>
      <c r="N26" s="39">
        <v>7</v>
      </c>
      <c r="O26" s="39">
        <v>11</v>
      </c>
      <c r="Q26" s="32"/>
      <c r="R26" s="32"/>
      <c r="S26" s="28"/>
    </row>
    <row r="27" spans="1:19" x14ac:dyDescent="0.25">
      <c r="B27" s="29">
        <v>9</v>
      </c>
      <c r="C27" s="30" t="s">
        <v>31</v>
      </c>
      <c r="D27" s="25">
        <f>'Wolman Count Worksheet'!V18-E26</f>
        <v>0</v>
      </c>
      <c r="E27" s="31">
        <f t="shared" si="1"/>
        <v>100</v>
      </c>
      <c r="F27" s="27">
        <f t="shared" si="0"/>
        <v>1</v>
      </c>
      <c r="J27" s="28"/>
      <c r="K27" s="28"/>
      <c r="M27" s="41">
        <v>1</v>
      </c>
      <c r="N27" s="39">
        <v>9</v>
      </c>
      <c r="O27" s="39">
        <v>12</v>
      </c>
      <c r="R27" s="28"/>
      <c r="S27" s="28"/>
    </row>
    <row r="28" spans="1:19" x14ac:dyDescent="0.25">
      <c r="B28" s="29">
        <v>12</v>
      </c>
      <c r="C28" s="30" t="s">
        <v>32</v>
      </c>
      <c r="D28" s="25">
        <f>'Wolman Count Worksheet'!V19-E27</f>
        <v>0</v>
      </c>
      <c r="E28" s="31">
        <f t="shared" si="1"/>
        <v>100</v>
      </c>
      <c r="F28" s="27">
        <f t="shared" si="0"/>
        <v>1</v>
      </c>
      <c r="J28" s="28"/>
      <c r="K28" s="28"/>
      <c r="R28" s="28"/>
      <c r="S28" s="28"/>
    </row>
    <row r="29" spans="1:19" x14ac:dyDescent="0.25">
      <c r="B29" s="29">
        <v>15</v>
      </c>
      <c r="C29" s="30" t="s">
        <v>33</v>
      </c>
      <c r="D29" s="25">
        <f>'Wolman Count Worksheet'!V20-E28</f>
        <v>0</v>
      </c>
      <c r="E29" s="31">
        <f t="shared" si="1"/>
        <v>100</v>
      </c>
      <c r="F29" s="27">
        <f t="shared" si="0"/>
        <v>1</v>
      </c>
      <c r="J29" s="28"/>
      <c r="K29" s="28"/>
      <c r="R29" s="28"/>
      <c r="S29" s="28"/>
    </row>
    <row r="30" spans="1:19" x14ac:dyDescent="0.25">
      <c r="B30" s="29">
        <v>18</v>
      </c>
      <c r="C30" s="30" t="s">
        <v>34</v>
      </c>
      <c r="D30" s="25">
        <f>'Wolman Count Worksheet'!V21-E29</f>
        <v>0</v>
      </c>
      <c r="E30" s="31">
        <f t="shared" si="1"/>
        <v>100</v>
      </c>
      <c r="F30" s="27">
        <f t="shared" si="0"/>
        <v>1</v>
      </c>
      <c r="J30" s="28"/>
      <c r="K30" s="28"/>
      <c r="R30" s="28"/>
      <c r="S30" s="28"/>
    </row>
    <row r="31" spans="1:19" ht="15" customHeight="1" x14ac:dyDescent="0.25">
      <c r="B31" s="29">
        <v>21</v>
      </c>
      <c r="C31" s="30" t="s">
        <v>35</v>
      </c>
      <c r="D31" s="25">
        <f>'Wolman Count Worksheet'!V22-E30</f>
        <v>0</v>
      </c>
      <c r="E31" s="31">
        <f t="shared" si="1"/>
        <v>100</v>
      </c>
      <c r="F31" s="27">
        <f t="shared" si="0"/>
        <v>1</v>
      </c>
      <c r="J31" s="28"/>
      <c r="K31" s="28"/>
      <c r="R31" s="28"/>
      <c r="S31" s="28"/>
    </row>
    <row r="32" spans="1:19" x14ac:dyDescent="0.25">
      <c r="B32" s="29">
        <v>24</v>
      </c>
      <c r="C32" s="30" t="s">
        <v>36</v>
      </c>
      <c r="D32" s="25">
        <f>'Wolman Count Worksheet'!V23-E31</f>
        <v>0</v>
      </c>
      <c r="E32" s="31">
        <f t="shared" si="1"/>
        <v>100</v>
      </c>
      <c r="F32" s="27">
        <f t="shared" si="0"/>
        <v>1</v>
      </c>
      <c r="J32" s="28"/>
      <c r="K32" s="28"/>
      <c r="R32" s="28"/>
      <c r="S32" s="28"/>
    </row>
    <row r="33" spans="2:19" x14ac:dyDescent="0.25">
      <c r="B33" s="33">
        <v>27</v>
      </c>
      <c r="C33" s="30" t="s">
        <v>37</v>
      </c>
      <c r="D33" s="25">
        <f>'Wolman Count Worksheet'!V24-E32</f>
        <v>0</v>
      </c>
      <c r="E33" s="31">
        <f t="shared" si="1"/>
        <v>100</v>
      </c>
      <c r="F33" s="27">
        <f t="shared" si="0"/>
        <v>1</v>
      </c>
      <c r="J33" s="28"/>
      <c r="K33" s="28"/>
      <c r="R33" s="28"/>
      <c r="S33" s="28"/>
    </row>
    <row r="34" spans="2:19" ht="15.75" thickBot="1" x14ac:dyDescent="0.3">
      <c r="B34" s="34">
        <v>30</v>
      </c>
      <c r="C34" s="35" t="s">
        <v>38</v>
      </c>
      <c r="D34" s="25">
        <f>'Wolman Count Worksheet'!V25-E33</f>
        <v>0</v>
      </c>
      <c r="E34" s="36">
        <f t="shared" si="1"/>
        <v>100</v>
      </c>
      <c r="F34" s="37">
        <f t="shared" si="0"/>
        <v>1</v>
      </c>
      <c r="J34" s="28"/>
      <c r="K34" s="28"/>
      <c r="R34" s="28"/>
      <c r="S34" s="28"/>
    </row>
    <row r="35" spans="2:19" ht="29.25" customHeight="1" x14ac:dyDescent="0.25">
      <c r="B35" s="40"/>
      <c r="C35" s="40"/>
      <c r="D35" s="40"/>
      <c r="E35" s="40"/>
      <c r="F35" s="40"/>
    </row>
    <row r="36" spans="2:19" x14ac:dyDescent="0.25">
      <c r="B36" s="38"/>
    </row>
  </sheetData>
  <mergeCells count="28">
    <mergeCell ref="J10:L11"/>
    <mergeCell ref="M10:O11"/>
    <mergeCell ref="M22:M23"/>
    <mergeCell ref="N22:O22"/>
    <mergeCell ref="B14:I14"/>
    <mergeCell ref="B15:I16"/>
    <mergeCell ref="B17:I17"/>
    <mergeCell ref="B18:I18"/>
    <mergeCell ref="B20:F20"/>
    <mergeCell ref="M21:O21"/>
    <mergeCell ref="A13:I13"/>
    <mergeCell ref="A10:D11"/>
    <mergeCell ref="E10:F11"/>
    <mergeCell ref="G10:I11"/>
    <mergeCell ref="J8:O8"/>
    <mergeCell ref="J9:L9"/>
    <mergeCell ref="M9:O9"/>
    <mergeCell ref="A4:I4"/>
    <mergeCell ref="A5:C5"/>
    <mergeCell ref="D5:F5"/>
    <mergeCell ref="G5:I5"/>
    <mergeCell ref="A6:C6"/>
    <mergeCell ref="D6:I6"/>
    <mergeCell ref="A7:C7"/>
    <mergeCell ref="D7:I7"/>
    <mergeCell ref="A8:D9"/>
    <mergeCell ref="E8:F9"/>
    <mergeCell ref="G8:I9"/>
  </mergeCells>
  <pageMargins left="0.7" right="0.7" top="0.75" bottom="0.75" header="0.3" footer="0.3"/>
  <pageSetup scale="7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6"/>
  <sheetViews>
    <sheetView topLeftCell="A2" workbookViewId="0">
      <selection activeCell="C3" sqref="C3"/>
    </sheetView>
  </sheetViews>
  <sheetFormatPr defaultRowHeight="15" x14ac:dyDescent="0.25"/>
  <cols>
    <col min="1" max="1" width="10.7109375" customWidth="1"/>
    <col min="2" max="2" width="17" customWidth="1"/>
    <col min="3" max="3" width="15.7109375" customWidth="1"/>
    <col min="4" max="4" width="16" customWidth="1"/>
    <col min="5" max="5" width="17.7109375" customWidth="1"/>
    <col min="6" max="6" width="18.28515625" customWidth="1"/>
  </cols>
  <sheetData>
    <row r="1" spans="1:17" hidden="1" x14ac:dyDescent="0.25"/>
    <row r="2" spans="1:17" ht="27" customHeight="1" x14ac:dyDescent="0.25">
      <c r="A2" s="14" t="s">
        <v>13</v>
      </c>
      <c r="B2" s="15"/>
      <c r="C2" s="16">
        <v>43571</v>
      </c>
      <c r="D2" s="15"/>
      <c r="E2" s="15"/>
      <c r="F2" s="15"/>
      <c r="G2" s="15"/>
      <c r="H2" s="15"/>
      <c r="I2" s="17"/>
      <c r="J2" s="17"/>
      <c r="K2" s="17"/>
      <c r="L2" s="17"/>
      <c r="M2" s="17"/>
      <c r="N2" s="17"/>
      <c r="O2" s="17"/>
      <c r="P2" s="12"/>
      <c r="Q2" s="12"/>
    </row>
    <row r="3" spans="1:17" ht="26.25" customHeight="1" x14ac:dyDescent="0.25">
      <c r="A3" s="12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2"/>
      <c r="Q3" s="12"/>
    </row>
    <row r="4" spans="1:17" ht="22.5" customHeight="1" x14ac:dyDescent="0.25">
      <c r="A4" s="75" t="s">
        <v>14</v>
      </c>
      <c r="B4" s="75"/>
      <c r="C4" s="75"/>
      <c r="D4" s="75"/>
      <c r="E4" s="75"/>
      <c r="F4" s="75"/>
      <c r="G4" s="75"/>
      <c r="H4" s="75"/>
      <c r="I4" s="75"/>
      <c r="J4" s="17"/>
      <c r="K4" s="17"/>
      <c r="L4" s="17"/>
      <c r="M4" s="17"/>
      <c r="N4" s="17"/>
      <c r="O4" s="17"/>
      <c r="P4" s="12"/>
    </row>
    <row r="5" spans="1:17" ht="31.5" customHeight="1" x14ac:dyDescent="0.25">
      <c r="A5" s="76" t="s">
        <v>15</v>
      </c>
      <c r="B5" s="76"/>
      <c r="C5" s="76"/>
      <c r="D5" s="76" t="s">
        <v>1</v>
      </c>
      <c r="E5" s="76"/>
      <c r="F5" s="76"/>
      <c r="G5" s="76" t="s">
        <v>16</v>
      </c>
      <c r="H5" s="76"/>
      <c r="I5" s="76"/>
      <c r="J5" s="6"/>
      <c r="K5" s="6"/>
      <c r="L5" s="6"/>
      <c r="M5" s="6"/>
      <c r="N5" s="6"/>
      <c r="O5" s="6"/>
      <c r="P5" s="12"/>
    </row>
    <row r="6" spans="1:17" ht="31.5" customHeight="1" x14ac:dyDescent="0.25">
      <c r="A6" s="76" t="s">
        <v>50</v>
      </c>
      <c r="B6" s="76"/>
      <c r="C6" s="76"/>
      <c r="D6" s="76"/>
      <c r="E6" s="76"/>
      <c r="F6" s="76"/>
      <c r="G6" s="76"/>
      <c r="H6" s="76"/>
      <c r="I6" s="76"/>
      <c r="J6" s="6"/>
      <c r="K6" s="6"/>
      <c r="L6" s="6"/>
      <c r="M6" s="6"/>
      <c r="N6" s="6"/>
      <c r="O6" s="6"/>
      <c r="P6" s="12"/>
    </row>
    <row r="7" spans="1:17" ht="30" customHeight="1" x14ac:dyDescent="0.25">
      <c r="A7" s="76" t="s">
        <v>4</v>
      </c>
      <c r="B7" s="76"/>
      <c r="C7" s="76"/>
      <c r="D7" s="76" t="s">
        <v>40</v>
      </c>
      <c r="E7" s="76"/>
      <c r="F7" s="76"/>
      <c r="G7" s="76"/>
      <c r="H7" s="76"/>
      <c r="I7" s="76"/>
      <c r="J7" s="6"/>
      <c r="K7" s="6"/>
      <c r="L7" s="6"/>
      <c r="M7" s="6"/>
      <c r="N7" s="6"/>
      <c r="O7" s="6"/>
      <c r="P7" s="12"/>
    </row>
    <row r="8" spans="1:17" hidden="1" x14ac:dyDescent="0.25">
      <c r="A8" s="77" t="s">
        <v>5</v>
      </c>
      <c r="B8" s="78"/>
      <c r="C8" s="78"/>
      <c r="D8" s="78"/>
      <c r="E8" s="77" t="s">
        <v>6</v>
      </c>
      <c r="F8" s="78"/>
      <c r="G8" s="77" t="s">
        <v>7</v>
      </c>
      <c r="H8" s="78"/>
      <c r="I8" s="81"/>
      <c r="J8" s="71" t="s">
        <v>8</v>
      </c>
      <c r="K8" s="72"/>
      <c r="L8" s="72"/>
      <c r="M8" s="72"/>
      <c r="N8" s="72"/>
      <c r="O8" s="72"/>
    </row>
    <row r="9" spans="1:17" hidden="1" x14ac:dyDescent="0.25">
      <c r="A9" s="79"/>
      <c r="B9" s="80"/>
      <c r="C9" s="80"/>
      <c r="D9" s="80"/>
      <c r="E9" s="79"/>
      <c r="F9" s="80"/>
      <c r="G9" s="79"/>
      <c r="H9" s="80"/>
      <c r="I9" s="82"/>
      <c r="J9" s="73" t="s">
        <v>9</v>
      </c>
      <c r="K9" s="74"/>
      <c r="L9" s="74"/>
      <c r="M9" s="74" t="s">
        <v>10</v>
      </c>
      <c r="N9" s="74"/>
      <c r="O9" s="74"/>
    </row>
    <row r="10" spans="1:17" hidden="1" x14ac:dyDescent="0.25">
      <c r="A10" s="72"/>
      <c r="B10" s="72"/>
      <c r="C10" s="72"/>
      <c r="D10" s="66"/>
      <c r="E10" s="72"/>
      <c r="F10" s="72"/>
      <c r="G10" s="72"/>
      <c r="H10" s="72"/>
      <c r="I10" s="72"/>
      <c r="J10" s="73"/>
      <c r="K10" s="74"/>
      <c r="L10" s="74"/>
      <c r="M10" s="74"/>
      <c r="N10" s="74"/>
      <c r="O10" s="74"/>
    </row>
    <row r="11" spans="1:17" hidden="1" x14ac:dyDescent="0.25">
      <c r="A11" s="74"/>
      <c r="B11" s="74"/>
      <c r="C11" s="74"/>
      <c r="D11" s="89"/>
      <c r="E11" s="74"/>
      <c r="F11" s="74"/>
      <c r="G11" s="74"/>
      <c r="H11" s="74"/>
      <c r="I11" s="74"/>
      <c r="J11" s="73"/>
      <c r="K11" s="74"/>
      <c r="L11" s="74"/>
      <c r="M11" s="74"/>
      <c r="N11" s="74"/>
      <c r="O11" s="74"/>
    </row>
    <row r="12" spans="1:17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7" x14ac:dyDescent="0.25">
      <c r="A13" s="88" t="s">
        <v>18</v>
      </c>
      <c r="B13" s="88"/>
      <c r="C13" s="88"/>
      <c r="D13" s="88"/>
      <c r="E13" s="88"/>
      <c r="F13" s="88"/>
      <c r="G13" s="88"/>
      <c r="H13" s="88"/>
      <c r="I13" s="88"/>
      <c r="J13" s="18"/>
      <c r="K13" s="18"/>
      <c r="L13" s="18"/>
      <c r="M13" s="18"/>
      <c r="N13" s="18"/>
      <c r="O13" s="18"/>
    </row>
    <row r="14" spans="1:17" x14ac:dyDescent="0.25">
      <c r="A14">
        <v>1</v>
      </c>
      <c r="B14" s="84" t="s">
        <v>19</v>
      </c>
      <c r="C14" s="84"/>
      <c r="D14" s="84"/>
      <c r="E14" s="84"/>
      <c r="F14" s="84"/>
      <c r="G14" s="84"/>
      <c r="H14" s="84"/>
      <c r="I14" s="84"/>
    </row>
    <row r="15" spans="1:17" x14ac:dyDescent="0.25">
      <c r="A15">
        <v>2</v>
      </c>
      <c r="B15" s="85" t="s">
        <v>20</v>
      </c>
      <c r="C15" s="85"/>
      <c r="D15" s="85"/>
      <c r="E15" s="85"/>
      <c r="F15" s="85"/>
      <c r="G15" s="85"/>
      <c r="H15" s="85"/>
      <c r="I15" s="85"/>
    </row>
    <row r="16" spans="1:17" ht="16.5" customHeight="1" x14ac:dyDescent="0.25">
      <c r="B16" s="85"/>
      <c r="C16" s="85"/>
      <c r="D16" s="85"/>
      <c r="E16" s="85"/>
      <c r="F16" s="85"/>
      <c r="G16" s="85"/>
      <c r="H16" s="85"/>
      <c r="I16" s="85"/>
    </row>
    <row r="17" spans="1:19" ht="18.75" customHeight="1" x14ac:dyDescent="0.25">
      <c r="A17">
        <v>3</v>
      </c>
      <c r="B17" s="85" t="s">
        <v>41</v>
      </c>
      <c r="C17" s="85"/>
      <c r="D17" s="85"/>
      <c r="E17" s="85"/>
      <c r="F17" s="85"/>
      <c r="G17" s="85"/>
      <c r="H17" s="85"/>
      <c r="I17" s="85"/>
    </row>
    <row r="18" spans="1:19" ht="18.75" customHeight="1" x14ac:dyDescent="0.25">
      <c r="A18">
        <v>4</v>
      </c>
      <c r="B18" s="85" t="s">
        <v>42</v>
      </c>
      <c r="C18" s="85"/>
      <c r="D18" s="85"/>
      <c r="E18" s="85"/>
      <c r="F18" s="85"/>
      <c r="G18" s="85"/>
      <c r="H18" s="85"/>
      <c r="I18" s="85"/>
    </row>
    <row r="20" spans="1:19" ht="15.75" thickBot="1" x14ac:dyDescent="0.3">
      <c r="B20" s="86" t="s">
        <v>21</v>
      </c>
      <c r="C20" s="86"/>
      <c r="D20" s="86"/>
      <c r="E20" s="86"/>
      <c r="F20" s="86"/>
    </row>
    <row r="21" spans="1:19" ht="27.75" customHeight="1" x14ac:dyDescent="0.25">
      <c r="B21" s="19" t="s">
        <v>22</v>
      </c>
      <c r="C21" s="20" t="s">
        <v>23</v>
      </c>
      <c r="D21" s="20" t="s">
        <v>24</v>
      </c>
      <c r="E21" s="21" t="s">
        <v>25</v>
      </c>
      <c r="F21" s="22" t="s">
        <v>39</v>
      </c>
      <c r="M21" s="83" t="s">
        <v>51</v>
      </c>
      <c r="N21" s="83"/>
      <c r="O21" s="83"/>
    </row>
    <row r="22" spans="1:19" x14ac:dyDescent="0.25">
      <c r="B22" s="23">
        <v>1</v>
      </c>
      <c r="C22" s="24" t="s">
        <v>26</v>
      </c>
      <c r="D22" s="25">
        <f>'Wolman Count Worksheet'!V13</f>
        <v>100</v>
      </c>
      <c r="E22" s="26">
        <f>D22</f>
        <v>100</v>
      </c>
      <c r="F22" s="27">
        <f>E22/100</f>
        <v>1</v>
      </c>
      <c r="J22" s="28"/>
      <c r="K22" s="28"/>
      <c r="M22" s="87" t="s">
        <v>43</v>
      </c>
      <c r="N22" s="74" t="s">
        <v>22</v>
      </c>
      <c r="O22" s="74"/>
      <c r="R22" s="28"/>
      <c r="S22" s="28"/>
    </row>
    <row r="23" spans="1:19" x14ac:dyDescent="0.25">
      <c r="B23" s="29">
        <v>2</v>
      </c>
      <c r="C23" s="30" t="s">
        <v>27</v>
      </c>
      <c r="D23" s="25">
        <f>'Wolman Count Worksheet'!V14-E22</f>
        <v>0</v>
      </c>
      <c r="E23" s="31">
        <f>D23+E22</f>
        <v>100</v>
      </c>
      <c r="F23" s="27">
        <f t="shared" ref="F23:F34" si="0">E23/100</f>
        <v>1</v>
      </c>
      <c r="J23" s="28"/>
      <c r="K23" s="28"/>
      <c r="M23" s="87"/>
      <c r="N23" s="39" t="s">
        <v>44</v>
      </c>
      <c r="O23" s="39" t="s">
        <v>45</v>
      </c>
      <c r="Q23" s="32"/>
      <c r="R23" s="32"/>
      <c r="S23" s="28"/>
    </row>
    <row r="24" spans="1:19" x14ac:dyDescent="0.25">
      <c r="B24" s="29">
        <v>3</v>
      </c>
      <c r="C24" s="30" t="s">
        <v>28</v>
      </c>
      <c r="D24" s="25">
        <f>'Wolman Count Worksheet'!V15-E23</f>
        <v>0</v>
      </c>
      <c r="E24" s="31">
        <f t="shared" ref="E24:E34" si="1">D24+E23</f>
        <v>100</v>
      </c>
      <c r="F24" s="27">
        <f t="shared" si="0"/>
        <v>1</v>
      </c>
      <c r="J24" s="28"/>
      <c r="K24" s="28"/>
      <c r="M24" s="41">
        <v>0.15</v>
      </c>
      <c r="N24" s="42">
        <v>6</v>
      </c>
      <c r="O24" s="42">
        <v>8</v>
      </c>
      <c r="Q24" s="32"/>
      <c r="R24" s="32"/>
      <c r="S24" s="28"/>
    </row>
    <row r="25" spans="1:19" x14ac:dyDescent="0.25">
      <c r="B25" s="29">
        <v>4</v>
      </c>
      <c r="C25" s="30" t="s">
        <v>29</v>
      </c>
      <c r="D25" s="25">
        <f>'Wolman Count Worksheet'!V16-E24</f>
        <v>0</v>
      </c>
      <c r="E25" s="31">
        <f t="shared" si="1"/>
        <v>100</v>
      </c>
      <c r="F25" s="27">
        <f t="shared" si="0"/>
        <v>1</v>
      </c>
      <c r="J25" s="28"/>
      <c r="K25" s="28"/>
      <c r="M25" s="41">
        <v>0.5</v>
      </c>
      <c r="N25" s="42">
        <v>8</v>
      </c>
      <c r="O25" s="42">
        <v>11</v>
      </c>
      <c r="Q25" s="32"/>
      <c r="R25" s="32"/>
      <c r="S25" s="28"/>
    </row>
    <row r="26" spans="1:19" x14ac:dyDescent="0.25">
      <c r="B26" s="29">
        <v>6</v>
      </c>
      <c r="C26" s="30" t="s">
        <v>30</v>
      </c>
      <c r="D26" s="25">
        <f>'Wolman Count Worksheet'!V17-E25</f>
        <v>0</v>
      </c>
      <c r="E26" s="31">
        <f t="shared" si="1"/>
        <v>100</v>
      </c>
      <c r="F26" s="27">
        <f t="shared" si="0"/>
        <v>1</v>
      </c>
      <c r="J26" s="28"/>
      <c r="K26" s="28"/>
      <c r="M26" s="41">
        <v>0.85</v>
      </c>
      <c r="N26" s="42">
        <v>11</v>
      </c>
      <c r="O26" s="42">
        <v>15</v>
      </c>
      <c r="Q26" s="32"/>
      <c r="R26" s="32"/>
      <c r="S26" s="28"/>
    </row>
    <row r="27" spans="1:19" x14ac:dyDescent="0.25">
      <c r="B27" s="29">
        <v>9</v>
      </c>
      <c r="C27" s="30" t="s">
        <v>31</v>
      </c>
      <c r="D27" s="25">
        <f>'Wolman Count Worksheet'!V18-E26</f>
        <v>0</v>
      </c>
      <c r="E27" s="31">
        <f t="shared" si="1"/>
        <v>100</v>
      </c>
      <c r="F27" s="27">
        <f t="shared" si="0"/>
        <v>1</v>
      </c>
      <c r="J27" s="28"/>
      <c r="K27" s="28"/>
      <c r="M27" s="41">
        <v>1</v>
      </c>
      <c r="N27" s="42">
        <v>15</v>
      </c>
      <c r="O27" s="42">
        <v>18</v>
      </c>
      <c r="R27" s="28"/>
      <c r="S27" s="28"/>
    </row>
    <row r="28" spans="1:19" x14ac:dyDescent="0.25">
      <c r="B28" s="29">
        <v>12</v>
      </c>
      <c r="C28" s="30" t="s">
        <v>32</v>
      </c>
      <c r="D28" s="25">
        <f>'Wolman Count Worksheet'!V19-E27</f>
        <v>0</v>
      </c>
      <c r="E28" s="31">
        <f t="shared" si="1"/>
        <v>100</v>
      </c>
      <c r="F28" s="27">
        <f t="shared" si="0"/>
        <v>1</v>
      </c>
      <c r="J28" s="28"/>
      <c r="K28" s="28"/>
      <c r="R28" s="28"/>
      <c r="S28" s="28"/>
    </row>
    <row r="29" spans="1:19" x14ac:dyDescent="0.25">
      <c r="B29" s="29">
        <v>15</v>
      </c>
      <c r="C29" s="30" t="s">
        <v>33</v>
      </c>
      <c r="D29" s="25">
        <f>'Wolman Count Worksheet'!V20-E28</f>
        <v>0</v>
      </c>
      <c r="E29" s="31">
        <f t="shared" si="1"/>
        <v>100</v>
      </c>
      <c r="F29" s="27">
        <f t="shared" si="0"/>
        <v>1</v>
      </c>
      <c r="J29" s="28"/>
      <c r="K29" s="28"/>
      <c r="R29" s="28"/>
      <c r="S29" s="28"/>
    </row>
    <row r="30" spans="1:19" x14ac:dyDescent="0.25">
      <c r="B30" s="29">
        <v>18</v>
      </c>
      <c r="C30" s="30" t="s">
        <v>34</v>
      </c>
      <c r="D30" s="25">
        <f>'Wolman Count Worksheet'!V21-E29</f>
        <v>0</v>
      </c>
      <c r="E30" s="31">
        <f t="shared" si="1"/>
        <v>100</v>
      </c>
      <c r="F30" s="27">
        <f t="shared" si="0"/>
        <v>1</v>
      </c>
      <c r="J30" s="28"/>
      <c r="K30" s="28"/>
      <c r="R30" s="28"/>
      <c r="S30" s="28"/>
    </row>
    <row r="31" spans="1:19" ht="15" customHeight="1" x14ac:dyDescent="0.25">
      <c r="B31" s="29">
        <v>21</v>
      </c>
      <c r="C31" s="30" t="s">
        <v>35</v>
      </c>
      <c r="D31" s="25">
        <f>'Wolman Count Worksheet'!V22-E30</f>
        <v>0</v>
      </c>
      <c r="E31" s="31">
        <f t="shared" si="1"/>
        <v>100</v>
      </c>
      <c r="F31" s="27">
        <f t="shared" si="0"/>
        <v>1</v>
      </c>
      <c r="J31" s="28"/>
      <c r="K31" s="28"/>
      <c r="R31" s="28"/>
      <c r="S31" s="28"/>
    </row>
    <row r="32" spans="1:19" x14ac:dyDescent="0.25">
      <c r="B32" s="29">
        <v>24</v>
      </c>
      <c r="C32" s="30" t="s">
        <v>36</v>
      </c>
      <c r="D32" s="25">
        <f>'Wolman Count Worksheet'!V23-E31</f>
        <v>0</v>
      </c>
      <c r="E32" s="31">
        <f t="shared" si="1"/>
        <v>100</v>
      </c>
      <c r="F32" s="27">
        <f t="shared" si="0"/>
        <v>1</v>
      </c>
      <c r="J32" s="28"/>
      <c r="K32" s="28"/>
      <c r="R32" s="28"/>
      <c r="S32" s="28"/>
    </row>
    <row r="33" spans="2:19" x14ac:dyDescent="0.25">
      <c r="B33" s="33">
        <v>27</v>
      </c>
      <c r="C33" s="30" t="s">
        <v>37</v>
      </c>
      <c r="D33" s="25">
        <f>'Wolman Count Worksheet'!V24-E32</f>
        <v>0</v>
      </c>
      <c r="E33" s="31">
        <f t="shared" si="1"/>
        <v>100</v>
      </c>
      <c r="F33" s="27">
        <f t="shared" si="0"/>
        <v>1</v>
      </c>
      <c r="J33" s="28"/>
      <c r="K33" s="28"/>
      <c r="R33" s="28"/>
      <c r="S33" s="28"/>
    </row>
    <row r="34" spans="2:19" ht="15.75" thickBot="1" x14ac:dyDescent="0.3">
      <c r="B34" s="34">
        <v>30</v>
      </c>
      <c r="C34" s="35" t="s">
        <v>38</v>
      </c>
      <c r="D34" s="25">
        <f>'Wolman Count Worksheet'!V25-E33</f>
        <v>0</v>
      </c>
      <c r="E34" s="36">
        <f t="shared" si="1"/>
        <v>100</v>
      </c>
      <c r="F34" s="37">
        <f t="shared" si="0"/>
        <v>1</v>
      </c>
      <c r="J34" s="28"/>
      <c r="K34" s="28"/>
      <c r="R34" s="28"/>
      <c r="S34" s="28"/>
    </row>
    <row r="35" spans="2:19" ht="29.25" customHeight="1" x14ac:dyDescent="0.25">
      <c r="B35" s="40"/>
      <c r="C35" s="40"/>
      <c r="D35" s="40"/>
      <c r="E35" s="40"/>
      <c r="F35" s="40"/>
    </row>
    <row r="36" spans="2:19" x14ac:dyDescent="0.25">
      <c r="B36" s="38"/>
    </row>
  </sheetData>
  <mergeCells count="28">
    <mergeCell ref="J10:L11"/>
    <mergeCell ref="M10:O11"/>
    <mergeCell ref="M22:M23"/>
    <mergeCell ref="N22:O22"/>
    <mergeCell ref="B14:I14"/>
    <mergeCell ref="B15:I16"/>
    <mergeCell ref="B17:I17"/>
    <mergeCell ref="B18:I18"/>
    <mergeCell ref="B20:F20"/>
    <mergeCell ref="M21:O21"/>
    <mergeCell ref="A13:I13"/>
    <mergeCell ref="A10:D11"/>
    <mergeCell ref="E10:F11"/>
    <mergeCell ref="G10:I11"/>
    <mergeCell ref="J8:O8"/>
    <mergeCell ref="J9:L9"/>
    <mergeCell ref="M9:O9"/>
    <mergeCell ref="A4:I4"/>
    <mergeCell ref="A5:C5"/>
    <mergeCell ref="D5:F5"/>
    <mergeCell ref="G5:I5"/>
    <mergeCell ref="A6:C6"/>
    <mergeCell ref="D6:I6"/>
    <mergeCell ref="A7:C7"/>
    <mergeCell ref="D7:I7"/>
    <mergeCell ref="A8:D9"/>
    <mergeCell ref="E8:F9"/>
    <mergeCell ref="G8:I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6"/>
  <sheetViews>
    <sheetView topLeftCell="A2" workbookViewId="0">
      <selection activeCell="N26" sqref="N26"/>
    </sheetView>
  </sheetViews>
  <sheetFormatPr defaultRowHeight="15" x14ac:dyDescent="0.25"/>
  <cols>
    <col min="1" max="1" width="10.7109375" customWidth="1"/>
    <col min="2" max="2" width="17" customWidth="1"/>
    <col min="3" max="3" width="15.7109375" customWidth="1"/>
    <col min="4" max="4" width="16" customWidth="1"/>
    <col min="5" max="5" width="17.7109375" customWidth="1"/>
    <col min="6" max="6" width="18.28515625" customWidth="1"/>
  </cols>
  <sheetData>
    <row r="1" spans="1:17" hidden="1" x14ac:dyDescent="0.25"/>
    <row r="2" spans="1:17" ht="27" customHeight="1" x14ac:dyDescent="0.25">
      <c r="A2" s="14" t="s">
        <v>13</v>
      </c>
      <c r="B2" s="15"/>
      <c r="C2" s="16">
        <v>43206</v>
      </c>
      <c r="D2" s="15"/>
      <c r="E2" s="15"/>
      <c r="F2" s="15"/>
      <c r="G2" s="15"/>
      <c r="H2" s="15"/>
      <c r="I2" s="17"/>
      <c r="J2" s="17"/>
      <c r="K2" s="17"/>
      <c r="L2" s="17"/>
      <c r="M2" s="17"/>
      <c r="N2" s="17"/>
      <c r="O2" s="17"/>
      <c r="P2" s="12"/>
      <c r="Q2" s="12"/>
    </row>
    <row r="3" spans="1:17" ht="26.25" customHeight="1" x14ac:dyDescent="0.25">
      <c r="A3" s="12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2"/>
      <c r="Q3" s="12"/>
    </row>
    <row r="4" spans="1:17" ht="22.5" customHeight="1" x14ac:dyDescent="0.25">
      <c r="A4" s="75" t="s">
        <v>14</v>
      </c>
      <c r="B4" s="75"/>
      <c r="C4" s="75"/>
      <c r="D4" s="75"/>
      <c r="E4" s="75"/>
      <c r="F4" s="75"/>
      <c r="G4" s="75"/>
      <c r="H4" s="75"/>
      <c r="I4" s="75"/>
      <c r="J4" s="17"/>
      <c r="K4" s="17"/>
      <c r="L4" s="17"/>
      <c r="M4" s="17"/>
      <c r="N4" s="17"/>
      <c r="O4" s="17"/>
      <c r="P4" s="12"/>
    </row>
    <row r="5" spans="1:17" ht="31.5" customHeight="1" x14ac:dyDescent="0.25">
      <c r="A5" s="76" t="s">
        <v>15</v>
      </c>
      <c r="B5" s="76"/>
      <c r="C5" s="76"/>
      <c r="D5" s="76" t="s">
        <v>1</v>
      </c>
      <c r="E5" s="76"/>
      <c r="F5" s="76"/>
      <c r="G5" s="76" t="s">
        <v>16</v>
      </c>
      <c r="H5" s="76"/>
      <c r="I5" s="76"/>
      <c r="J5" s="6"/>
      <c r="K5" s="6"/>
      <c r="L5" s="6"/>
      <c r="M5" s="6"/>
      <c r="N5" s="6"/>
      <c r="O5" s="6"/>
      <c r="P5" s="12"/>
    </row>
    <row r="6" spans="1:17" ht="31.5" customHeight="1" x14ac:dyDescent="0.25">
      <c r="A6" s="76" t="s">
        <v>53</v>
      </c>
      <c r="B6" s="76"/>
      <c r="C6" s="76"/>
      <c r="D6" s="76"/>
      <c r="E6" s="76"/>
      <c r="F6" s="76"/>
      <c r="G6" s="76"/>
      <c r="H6" s="76"/>
      <c r="I6" s="76"/>
      <c r="J6" s="6"/>
      <c r="K6" s="6"/>
      <c r="L6" s="6"/>
      <c r="M6" s="6"/>
      <c r="N6" s="6"/>
      <c r="O6" s="6"/>
      <c r="P6" s="12"/>
    </row>
    <row r="7" spans="1:17" ht="30" customHeight="1" x14ac:dyDescent="0.25">
      <c r="A7" s="76" t="s">
        <v>4</v>
      </c>
      <c r="B7" s="76"/>
      <c r="C7" s="76"/>
      <c r="D7" s="76" t="s">
        <v>40</v>
      </c>
      <c r="E7" s="76"/>
      <c r="F7" s="76"/>
      <c r="G7" s="76"/>
      <c r="H7" s="76"/>
      <c r="I7" s="76"/>
      <c r="J7" s="6"/>
      <c r="K7" s="6"/>
      <c r="L7" s="6"/>
      <c r="M7" s="6"/>
      <c r="N7" s="6"/>
      <c r="O7" s="6"/>
      <c r="P7" s="12"/>
    </row>
    <row r="8" spans="1:17" hidden="1" x14ac:dyDescent="0.25">
      <c r="A8" s="77" t="s">
        <v>5</v>
      </c>
      <c r="B8" s="78"/>
      <c r="C8" s="78"/>
      <c r="D8" s="78"/>
      <c r="E8" s="77" t="s">
        <v>6</v>
      </c>
      <c r="F8" s="78"/>
      <c r="G8" s="77" t="s">
        <v>7</v>
      </c>
      <c r="H8" s="78"/>
      <c r="I8" s="81"/>
      <c r="J8" s="71" t="s">
        <v>8</v>
      </c>
      <c r="K8" s="72"/>
      <c r="L8" s="72"/>
      <c r="M8" s="72"/>
      <c r="N8" s="72"/>
      <c r="O8" s="72"/>
    </row>
    <row r="9" spans="1:17" hidden="1" x14ac:dyDescent="0.25">
      <c r="A9" s="79"/>
      <c r="B9" s="80"/>
      <c r="C9" s="80"/>
      <c r="D9" s="80"/>
      <c r="E9" s="79"/>
      <c r="F9" s="80"/>
      <c r="G9" s="79"/>
      <c r="H9" s="80"/>
      <c r="I9" s="82"/>
      <c r="J9" s="73" t="s">
        <v>9</v>
      </c>
      <c r="K9" s="74"/>
      <c r="L9" s="74"/>
      <c r="M9" s="74" t="s">
        <v>10</v>
      </c>
      <c r="N9" s="74"/>
      <c r="O9" s="74"/>
    </row>
    <row r="10" spans="1:17" hidden="1" x14ac:dyDescent="0.25">
      <c r="A10" s="72"/>
      <c r="B10" s="72"/>
      <c r="C10" s="72"/>
      <c r="D10" s="66"/>
      <c r="E10" s="72"/>
      <c r="F10" s="72"/>
      <c r="G10" s="72"/>
      <c r="H10" s="72"/>
      <c r="I10" s="72"/>
      <c r="J10" s="73"/>
      <c r="K10" s="74"/>
      <c r="L10" s="74"/>
      <c r="M10" s="74"/>
      <c r="N10" s="74"/>
      <c r="O10" s="74"/>
    </row>
    <row r="11" spans="1:17" hidden="1" x14ac:dyDescent="0.25">
      <c r="A11" s="74"/>
      <c r="B11" s="74"/>
      <c r="C11" s="74"/>
      <c r="D11" s="89"/>
      <c r="E11" s="74"/>
      <c r="F11" s="74"/>
      <c r="G11" s="74"/>
      <c r="H11" s="74"/>
      <c r="I11" s="74"/>
      <c r="J11" s="73"/>
      <c r="K11" s="74"/>
      <c r="L11" s="74"/>
      <c r="M11" s="74"/>
      <c r="N11" s="74"/>
      <c r="O11" s="74"/>
    </row>
    <row r="12" spans="1:17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7" x14ac:dyDescent="0.25">
      <c r="A13" s="88" t="s">
        <v>18</v>
      </c>
      <c r="B13" s="88"/>
      <c r="C13" s="88"/>
      <c r="D13" s="88"/>
      <c r="E13" s="88"/>
      <c r="F13" s="88"/>
      <c r="G13" s="88"/>
      <c r="H13" s="88"/>
      <c r="I13" s="88"/>
      <c r="J13" s="18"/>
      <c r="K13" s="18"/>
      <c r="L13" s="18"/>
      <c r="M13" s="18"/>
      <c r="N13" s="18"/>
      <c r="O13" s="18"/>
    </row>
    <row r="14" spans="1:17" x14ac:dyDescent="0.25">
      <c r="A14">
        <v>1</v>
      </c>
      <c r="B14" s="84" t="s">
        <v>19</v>
      </c>
      <c r="C14" s="84"/>
      <c r="D14" s="84"/>
      <c r="E14" s="84"/>
      <c r="F14" s="84"/>
      <c r="G14" s="84"/>
      <c r="H14" s="84"/>
      <c r="I14" s="84"/>
    </row>
    <row r="15" spans="1:17" x14ac:dyDescent="0.25">
      <c r="A15">
        <v>2</v>
      </c>
      <c r="B15" s="85" t="s">
        <v>20</v>
      </c>
      <c r="C15" s="85"/>
      <c r="D15" s="85"/>
      <c r="E15" s="85"/>
      <c r="F15" s="85"/>
      <c r="G15" s="85"/>
      <c r="H15" s="85"/>
      <c r="I15" s="85"/>
    </row>
    <row r="16" spans="1:17" ht="16.5" customHeight="1" x14ac:dyDescent="0.25">
      <c r="B16" s="85"/>
      <c r="C16" s="85"/>
      <c r="D16" s="85"/>
      <c r="E16" s="85"/>
      <c r="F16" s="85"/>
      <c r="G16" s="85"/>
      <c r="H16" s="85"/>
      <c r="I16" s="85"/>
    </row>
    <row r="17" spans="1:19" ht="18.75" customHeight="1" x14ac:dyDescent="0.25">
      <c r="A17">
        <v>3</v>
      </c>
      <c r="B17" s="85" t="s">
        <v>41</v>
      </c>
      <c r="C17" s="85"/>
      <c r="D17" s="85"/>
      <c r="E17" s="85"/>
      <c r="F17" s="85"/>
      <c r="G17" s="85"/>
      <c r="H17" s="85"/>
      <c r="I17" s="85"/>
    </row>
    <row r="18" spans="1:19" ht="18.75" customHeight="1" x14ac:dyDescent="0.25">
      <c r="A18">
        <v>4</v>
      </c>
      <c r="B18" s="85" t="s">
        <v>42</v>
      </c>
      <c r="C18" s="85"/>
      <c r="D18" s="85"/>
      <c r="E18" s="85"/>
      <c r="F18" s="85"/>
      <c r="G18" s="85"/>
      <c r="H18" s="85"/>
      <c r="I18" s="85"/>
    </row>
    <row r="20" spans="1:19" ht="15.75" thickBot="1" x14ac:dyDescent="0.3">
      <c r="B20" s="86" t="s">
        <v>21</v>
      </c>
      <c r="C20" s="86"/>
      <c r="D20" s="86"/>
      <c r="E20" s="86"/>
      <c r="F20" s="86"/>
    </row>
    <row r="21" spans="1:19" ht="27.75" customHeight="1" x14ac:dyDescent="0.25">
      <c r="B21" s="19" t="s">
        <v>22</v>
      </c>
      <c r="C21" s="20" t="s">
        <v>23</v>
      </c>
      <c r="D21" s="20" t="s">
        <v>24</v>
      </c>
      <c r="E21" s="21" t="s">
        <v>25</v>
      </c>
      <c r="F21" s="22" t="s">
        <v>39</v>
      </c>
      <c r="M21" s="83" t="s">
        <v>52</v>
      </c>
      <c r="N21" s="83"/>
      <c r="O21" s="83"/>
    </row>
    <row r="22" spans="1:19" x14ac:dyDescent="0.25">
      <c r="B22" s="23">
        <v>1</v>
      </c>
      <c r="C22" s="24" t="s">
        <v>26</v>
      </c>
      <c r="D22" s="25">
        <f>'Wolman Count Worksheet'!V13</f>
        <v>100</v>
      </c>
      <c r="E22" s="26">
        <f>D22</f>
        <v>100</v>
      </c>
      <c r="F22" s="27">
        <f>E22/100</f>
        <v>1</v>
      </c>
      <c r="J22" s="28"/>
      <c r="K22" s="28"/>
      <c r="M22" s="87" t="s">
        <v>43</v>
      </c>
      <c r="N22" s="74" t="s">
        <v>22</v>
      </c>
      <c r="O22" s="74"/>
      <c r="R22" s="28"/>
      <c r="S22" s="28"/>
    </row>
    <row r="23" spans="1:19" x14ac:dyDescent="0.25">
      <c r="B23" s="29">
        <v>2</v>
      </c>
      <c r="C23" s="30" t="s">
        <v>27</v>
      </c>
      <c r="D23" s="25">
        <f>'Wolman Count Worksheet'!V14-E22</f>
        <v>0</v>
      </c>
      <c r="E23" s="31">
        <f>D23+E22</f>
        <v>100</v>
      </c>
      <c r="F23" s="27">
        <f t="shared" ref="F23:F34" si="0">E23/100</f>
        <v>1</v>
      </c>
      <c r="J23" s="28"/>
      <c r="K23" s="28"/>
      <c r="M23" s="87"/>
      <c r="N23" s="39" t="s">
        <v>44</v>
      </c>
      <c r="O23" s="39" t="s">
        <v>45</v>
      </c>
      <c r="Q23" s="32"/>
      <c r="R23" s="32"/>
      <c r="S23" s="28"/>
    </row>
    <row r="24" spans="1:19" x14ac:dyDescent="0.25">
      <c r="B24" s="29">
        <v>3</v>
      </c>
      <c r="C24" s="30" t="s">
        <v>28</v>
      </c>
      <c r="D24" s="25">
        <f>'Wolman Count Worksheet'!V15-E23</f>
        <v>0</v>
      </c>
      <c r="E24" s="31">
        <f t="shared" ref="E24:E34" si="1">D24+E23</f>
        <v>100</v>
      </c>
      <c r="F24" s="27">
        <f t="shared" si="0"/>
        <v>1</v>
      </c>
      <c r="J24" s="28"/>
      <c r="K24" s="28"/>
      <c r="M24" s="41">
        <v>0.15</v>
      </c>
      <c r="N24" s="42">
        <v>8</v>
      </c>
      <c r="O24" s="42">
        <v>10</v>
      </c>
      <c r="Q24" s="32"/>
      <c r="R24" s="32"/>
      <c r="S24" s="28"/>
    </row>
    <row r="25" spans="1:19" x14ac:dyDescent="0.25">
      <c r="B25" s="29">
        <v>4</v>
      </c>
      <c r="C25" s="30" t="s">
        <v>29</v>
      </c>
      <c r="D25" s="25">
        <f>'Wolman Count Worksheet'!V16-E24</f>
        <v>0</v>
      </c>
      <c r="E25" s="31">
        <f t="shared" si="1"/>
        <v>100</v>
      </c>
      <c r="F25" s="27">
        <f t="shared" si="0"/>
        <v>1</v>
      </c>
      <c r="J25" s="28"/>
      <c r="K25" s="28"/>
      <c r="M25" s="41">
        <v>0.5</v>
      </c>
      <c r="N25" s="42">
        <v>10</v>
      </c>
      <c r="O25" s="42">
        <v>14</v>
      </c>
      <c r="Q25" s="32"/>
      <c r="R25" s="32"/>
      <c r="S25" s="28"/>
    </row>
    <row r="26" spans="1:19" x14ac:dyDescent="0.25">
      <c r="B26" s="29">
        <v>6</v>
      </c>
      <c r="C26" s="30" t="s">
        <v>30</v>
      </c>
      <c r="D26" s="25">
        <f>'Wolman Count Worksheet'!V17-E25</f>
        <v>0</v>
      </c>
      <c r="E26" s="31">
        <f t="shared" si="1"/>
        <v>100</v>
      </c>
      <c r="F26" s="27">
        <f t="shared" si="0"/>
        <v>1</v>
      </c>
      <c r="J26" s="28"/>
      <c r="K26" s="28"/>
      <c r="M26" s="41">
        <v>0.85</v>
      </c>
      <c r="N26" s="42">
        <v>15</v>
      </c>
      <c r="O26" s="42">
        <v>19</v>
      </c>
      <c r="Q26" s="32"/>
      <c r="R26" s="32"/>
      <c r="S26" s="28"/>
    </row>
    <row r="27" spans="1:19" x14ac:dyDescent="0.25">
      <c r="B27" s="29">
        <v>9</v>
      </c>
      <c r="C27" s="30" t="s">
        <v>31</v>
      </c>
      <c r="D27" s="25">
        <f>'Wolman Count Worksheet'!V18-E26</f>
        <v>0</v>
      </c>
      <c r="E27" s="31">
        <f t="shared" si="1"/>
        <v>100</v>
      </c>
      <c r="F27" s="27">
        <f t="shared" si="0"/>
        <v>1</v>
      </c>
      <c r="J27" s="28"/>
      <c r="K27" s="28"/>
      <c r="M27" s="41">
        <v>1</v>
      </c>
      <c r="N27" s="42">
        <v>21</v>
      </c>
      <c r="O27" s="42">
        <v>24</v>
      </c>
      <c r="R27" s="28"/>
      <c r="S27" s="28"/>
    </row>
    <row r="28" spans="1:19" x14ac:dyDescent="0.25">
      <c r="B28" s="29">
        <v>12</v>
      </c>
      <c r="C28" s="30" t="s">
        <v>32</v>
      </c>
      <c r="D28" s="25">
        <f>'Wolman Count Worksheet'!V19-E27</f>
        <v>0</v>
      </c>
      <c r="E28" s="31">
        <f t="shared" si="1"/>
        <v>100</v>
      </c>
      <c r="F28" s="27">
        <f t="shared" si="0"/>
        <v>1</v>
      </c>
      <c r="J28" s="28"/>
      <c r="K28" s="28"/>
      <c r="R28" s="28"/>
      <c r="S28" s="28"/>
    </row>
    <row r="29" spans="1:19" x14ac:dyDescent="0.25">
      <c r="B29" s="29">
        <v>15</v>
      </c>
      <c r="C29" s="30" t="s">
        <v>33</v>
      </c>
      <c r="D29" s="25">
        <f>'Wolman Count Worksheet'!V20-E28</f>
        <v>0</v>
      </c>
      <c r="E29" s="31">
        <f t="shared" si="1"/>
        <v>100</v>
      </c>
      <c r="F29" s="27">
        <f t="shared" si="0"/>
        <v>1</v>
      </c>
      <c r="J29" s="28"/>
      <c r="K29" s="28"/>
      <c r="R29" s="28"/>
      <c r="S29" s="28"/>
    </row>
    <row r="30" spans="1:19" x14ac:dyDescent="0.25">
      <c r="B30" s="29">
        <v>18</v>
      </c>
      <c r="C30" s="30" t="s">
        <v>34</v>
      </c>
      <c r="D30" s="25">
        <f>'Wolman Count Worksheet'!V21-E29</f>
        <v>0</v>
      </c>
      <c r="E30" s="31">
        <f t="shared" si="1"/>
        <v>100</v>
      </c>
      <c r="F30" s="27">
        <f t="shared" si="0"/>
        <v>1</v>
      </c>
      <c r="J30" s="28"/>
      <c r="K30" s="28"/>
      <c r="R30" s="28"/>
      <c r="S30" s="28"/>
    </row>
    <row r="31" spans="1:19" ht="15" customHeight="1" x14ac:dyDescent="0.25">
      <c r="B31" s="29">
        <v>21</v>
      </c>
      <c r="C31" s="30" t="s">
        <v>35</v>
      </c>
      <c r="D31" s="25">
        <f>'Wolman Count Worksheet'!V22-E30</f>
        <v>0</v>
      </c>
      <c r="E31" s="31">
        <f t="shared" si="1"/>
        <v>100</v>
      </c>
      <c r="F31" s="27">
        <f t="shared" si="0"/>
        <v>1</v>
      </c>
      <c r="J31" s="28"/>
      <c r="K31" s="28"/>
      <c r="R31" s="28"/>
      <c r="S31" s="28"/>
    </row>
    <row r="32" spans="1:19" x14ac:dyDescent="0.25">
      <c r="B32" s="29">
        <v>24</v>
      </c>
      <c r="C32" s="30" t="s">
        <v>36</v>
      </c>
      <c r="D32" s="25">
        <f>'Wolman Count Worksheet'!V23-E31</f>
        <v>0</v>
      </c>
      <c r="E32" s="31">
        <f t="shared" si="1"/>
        <v>100</v>
      </c>
      <c r="F32" s="27">
        <f t="shared" si="0"/>
        <v>1</v>
      </c>
      <c r="J32" s="28"/>
      <c r="K32" s="28"/>
      <c r="R32" s="28"/>
      <c r="S32" s="28"/>
    </row>
    <row r="33" spans="2:19" x14ac:dyDescent="0.25">
      <c r="B33" s="33">
        <v>27</v>
      </c>
      <c r="C33" s="30" t="s">
        <v>37</v>
      </c>
      <c r="D33" s="25">
        <f>'Wolman Count Worksheet'!V24-E32</f>
        <v>0</v>
      </c>
      <c r="E33" s="31">
        <f t="shared" si="1"/>
        <v>100</v>
      </c>
      <c r="F33" s="27">
        <f t="shared" si="0"/>
        <v>1</v>
      </c>
      <c r="J33" s="28"/>
      <c r="K33" s="28"/>
      <c r="R33" s="28"/>
      <c r="S33" s="28"/>
    </row>
    <row r="34" spans="2:19" ht="15.75" thickBot="1" x14ac:dyDescent="0.3">
      <c r="B34" s="34">
        <v>30</v>
      </c>
      <c r="C34" s="35" t="s">
        <v>38</v>
      </c>
      <c r="D34" s="25">
        <f>'Wolman Count Worksheet'!V25-E33</f>
        <v>0</v>
      </c>
      <c r="E34" s="36">
        <f t="shared" si="1"/>
        <v>100</v>
      </c>
      <c r="F34" s="37">
        <f t="shared" si="0"/>
        <v>1</v>
      </c>
      <c r="J34" s="28"/>
      <c r="K34" s="28"/>
      <c r="R34" s="28"/>
      <c r="S34" s="28"/>
    </row>
    <row r="35" spans="2:19" ht="29.25" customHeight="1" x14ac:dyDescent="0.25">
      <c r="B35" s="40"/>
      <c r="C35" s="40"/>
      <c r="D35" s="40"/>
      <c r="E35" s="40"/>
      <c r="F35" s="40"/>
    </row>
    <row r="36" spans="2:19" x14ac:dyDescent="0.25">
      <c r="B36" s="38"/>
    </row>
  </sheetData>
  <mergeCells count="28">
    <mergeCell ref="J10:L11"/>
    <mergeCell ref="M10:O11"/>
    <mergeCell ref="M22:M23"/>
    <mergeCell ref="N22:O22"/>
    <mergeCell ref="B14:I14"/>
    <mergeCell ref="B15:I16"/>
    <mergeCell ref="B17:I17"/>
    <mergeCell ref="B18:I18"/>
    <mergeCell ref="B20:F20"/>
    <mergeCell ref="M21:O21"/>
    <mergeCell ref="A13:I13"/>
    <mergeCell ref="A10:D11"/>
    <mergeCell ref="E10:F11"/>
    <mergeCell ref="G10:I11"/>
    <mergeCell ref="J8:O8"/>
    <mergeCell ref="J9:L9"/>
    <mergeCell ref="M9:O9"/>
    <mergeCell ref="A4:I4"/>
    <mergeCell ref="A5:C5"/>
    <mergeCell ref="D5:F5"/>
    <mergeCell ref="G5:I5"/>
    <mergeCell ref="A6:C6"/>
    <mergeCell ref="D6:I6"/>
    <mergeCell ref="A7:C7"/>
    <mergeCell ref="D7:I7"/>
    <mergeCell ref="A8:D9"/>
    <mergeCell ref="E8:F9"/>
    <mergeCell ref="G8:I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6"/>
  <sheetViews>
    <sheetView topLeftCell="A2" workbookViewId="0">
      <selection activeCell="H24" sqref="H24"/>
    </sheetView>
  </sheetViews>
  <sheetFormatPr defaultRowHeight="15" x14ac:dyDescent="0.25"/>
  <cols>
    <col min="1" max="1" width="10.7109375" customWidth="1"/>
    <col min="2" max="2" width="17" customWidth="1"/>
    <col min="3" max="3" width="15.7109375" customWidth="1"/>
    <col min="4" max="4" width="16" customWidth="1"/>
    <col min="5" max="5" width="17.7109375" customWidth="1"/>
    <col min="6" max="6" width="18.28515625" customWidth="1"/>
  </cols>
  <sheetData>
    <row r="1" spans="1:17" hidden="1" x14ac:dyDescent="0.25"/>
    <row r="2" spans="1:17" ht="27" customHeight="1" x14ac:dyDescent="0.25">
      <c r="A2" s="14" t="s">
        <v>13</v>
      </c>
      <c r="B2" s="15"/>
      <c r="C2" s="16">
        <v>43571</v>
      </c>
      <c r="D2" s="15"/>
      <c r="E2" s="15"/>
      <c r="F2" s="15"/>
      <c r="G2" s="15"/>
      <c r="H2" s="15"/>
      <c r="I2" s="17"/>
      <c r="J2" s="17"/>
      <c r="K2" s="17"/>
      <c r="L2" s="17"/>
      <c r="M2" s="17"/>
      <c r="N2" s="17"/>
      <c r="O2" s="17"/>
      <c r="P2" s="12"/>
      <c r="Q2" s="12"/>
    </row>
    <row r="3" spans="1:17" ht="26.25" customHeight="1" x14ac:dyDescent="0.25">
      <c r="A3" s="12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2"/>
      <c r="Q3" s="12"/>
    </row>
    <row r="4" spans="1:17" ht="22.5" customHeight="1" x14ac:dyDescent="0.25">
      <c r="A4" s="75" t="s">
        <v>14</v>
      </c>
      <c r="B4" s="75"/>
      <c r="C4" s="75"/>
      <c r="D4" s="75"/>
      <c r="E4" s="75"/>
      <c r="F4" s="75"/>
      <c r="G4" s="75"/>
      <c r="H4" s="75"/>
      <c r="I4" s="75"/>
      <c r="J4" s="17"/>
      <c r="K4" s="17"/>
      <c r="L4" s="17"/>
      <c r="M4" s="17"/>
      <c r="N4" s="17"/>
      <c r="O4" s="17"/>
      <c r="P4" s="12"/>
    </row>
    <row r="5" spans="1:17" ht="31.5" customHeight="1" x14ac:dyDescent="0.25">
      <c r="A5" s="76" t="s">
        <v>15</v>
      </c>
      <c r="B5" s="76"/>
      <c r="C5" s="76"/>
      <c r="D5" s="76" t="s">
        <v>1</v>
      </c>
      <c r="E5" s="76"/>
      <c r="F5" s="76"/>
      <c r="G5" s="76" t="s">
        <v>16</v>
      </c>
      <c r="H5" s="76"/>
      <c r="I5" s="76"/>
      <c r="J5" s="6"/>
      <c r="K5" s="6"/>
      <c r="L5" s="6"/>
      <c r="M5" s="6"/>
      <c r="N5" s="6"/>
      <c r="O5" s="6"/>
      <c r="P5" s="12"/>
    </row>
    <row r="6" spans="1:17" ht="31.5" customHeight="1" x14ac:dyDescent="0.25">
      <c r="A6" s="76" t="s">
        <v>55</v>
      </c>
      <c r="B6" s="76"/>
      <c r="C6" s="76"/>
      <c r="D6" s="76"/>
      <c r="E6" s="76"/>
      <c r="F6" s="76"/>
      <c r="G6" s="76"/>
      <c r="H6" s="76"/>
      <c r="I6" s="76"/>
      <c r="J6" s="6"/>
      <c r="K6" s="6"/>
      <c r="L6" s="6"/>
      <c r="M6" s="6"/>
      <c r="N6" s="6"/>
      <c r="O6" s="6"/>
      <c r="P6" s="12"/>
    </row>
    <row r="7" spans="1:17" ht="30" customHeight="1" x14ac:dyDescent="0.25">
      <c r="A7" s="76" t="s">
        <v>4</v>
      </c>
      <c r="B7" s="76"/>
      <c r="C7" s="76"/>
      <c r="D7" s="76" t="s">
        <v>17</v>
      </c>
      <c r="E7" s="76"/>
      <c r="F7" s="76"/>
      <c r="G7" s="76"/>
      <c r="H7" s="76"/>
      <c r="I7" s="76"/>
      <c r="J7" s="6"/>
      <c r="K7" s="6"/>
      <c r="L7" s="6"/>
      <c r="M7" s="6"/>
      <c r="N7" s="6"/>
      <c r="O7" s="6"/>
      <c r="P7" s="12"/>
    </row>
    <row r="8" spans="1:17" hidden="1" x14ac:dyDescent="0.25">
      <c r="A8" s="77" t="s">
        <v>5</v>
      </c>
      <c r="B8" s="78"/>
      <c r="C8" s="78"/>
      <c r="D8" s="78"/>
      <c r="E8" s="77" t="s">
        <v>6</v>
      </c>
      <c r="F8" s="78"/>
      <c r="G8" s="77" t="s">
        <v>7</v>
      </c>
      <c r="H8" s="78"/>
      <c r="I8" s="81"/>
      <c r="J8" s="71" t="s">
        <v>8</v>
      </c>
      <c r="K8" s="72"/>
      <c r="L8" s="72"/>
      <c r="M8" s="72"/>
      <c r="N8" s="72"/>
      <c r="O8" s="72"/>
    </row>
    <row r="9" spans="1:17" hidden="1" x14ac:dyDescent="0.25">
      <c r="A9" s="79"/>
      <c r="B9" s="80"/>
      <c r="C9" s="80"/>
      <c r="D9" s="80"/>
      <c r="E9" s="79"/>
      <c r="F9" s="80"/>
      <c r="G9" s="79"/>
      <c r="H9" s="80"/>
      <c r="I9" s="82"/>
      <c r="J9" s="73" t="s">
        <v>9</v>
      </c>
      <c r="K9" s="74"/>
      <c r="L9" s="74"/>
      <c r="M9" s="74" t="s">
        <v>10</v>
      </c>
      <c r="N9" s="74"/>
      <c r="O9" s="74"/>
    </row>
    <row r="10" spans="1:17" hidden="1" x14ac:dyDescent="0.25">
      <c r="A10" s="72"/>
      <c r="B10" s="72"/>
      <c r="C10" s="72"/>
      <c r="D10" s="66"/>
      <c r="E10" s="72"/>
      <c r="F10" s="72"/>
      <c r="G10" s="72"/>
      <c r="H10" s="72"/>
      <c r="I10" s="72"/>
      <c r="J10" s="73"/>
      <c r="K10" s="74"/>
      <c r="L10" s="74"/>
      <c r="M10" s="74"/>
      <c r="N10" s="74"/>
      <c r="O10" s="74"/>
    </row>
    <row r="11" spans="1:17" hidden="1" x14ac:dyDescent="0.25">
      <c r="A11" s="74"/>
      <c r="B11" s="74"/>
      <c r="C11" s="74"/>
      <c r="D11" s="89"/>
      <c r="E11" s="74"/>
      <c r="F11" s="74"/>
      <c r="G11" s="74"/>
      <c r="H11" s="74"/>
      <c r="I11" s="74"/>
      <c r="J11" s="73"/>
      <c r="K11" s="74"/>
      <c r="L11" s="74"/>
      <c r="M11" s="74"/>
      <c r="N11" s="74"/>
      <c r="O11" s="74"/>
    </row>
    <row r="12" spans="1:17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7" x14ac:dyDescent="0.25">
      <c r="A13" s="88" t="s">
        <v>18</v>
      </c>
      <c r="B13" s="88"/>
      <c r="C13" s="88"/>
      <c r="D13" s="88"/>
      <c r="E13" s="88"/>
      <c r="F13" s="88"/>
      <c r="G13" s="88"/>
      <c r="H13" s="88"/>
      <c r="I13" s="88"/>
      <c r="J13" s="18"/>
      <c r="K13" s="18"/>
      <c r="L13" s="18"/>
      <c r="M13" s="18"/>
      <c r="N13" s="18"/>
      <c r="O13" s="18"/>
    </row>
    <row r="14" spans="1:17" x14ac:dyDescent="0.25">
      <c r="A14">
        <v>1</v>
      </c>
      <c r="B14" s="84" t="s">
        <v>19</v>
      </c>
      <c r="C14" s="84"/>
      <c r="D14" s="84"/>
      <c r="E14" s="84"/>
      <c r="F14" s="84"/>
      <c r="G14" s="84"/>
      <c r="H14" s="84"/>
      <c r="I14" s="84"/>
    </row>
    <row r="15" spans="1:17" x14ac:dyDescent="0.25">
      <c r="A15">
        <v>2</v>
      </c>
      <c r="B15" s="85" t="s">
        <v>20</v>
      </c>
      <c r="C15" s="85"/>
      <c r="D15" s="85"/>
      <c r="E15" s="85"/>
      <c r="F15" s="85"/>
      <c r="G15" s="85"/>
      <c r="H15" s="85"/>
      <c r="I15" s="85"/>
    </row>
    <row r="16" spans="1:17" ht="16.5" customHeight="1" x14ac:dyDescent="0.25">
      <c r="B16" s="85"/>
      <c r="C16" s="85"/>
      <c r="D16" s="85"/>
      <c r="E16" s="85"/>
      <c r="F16" s="85"/>
      <c r="G16" s="85"/>
      <c r="H16" s="85"/>
      <c r="I16" s="85"/>
    </row>
    <row r="17" spans="1:19" ht="18.75" customHeight="1" x14ac:dyDescent="0.25">
      <c r="A17">
        <v>3</v>
      </c>
      <c r="B17" s="85" t="s">
        <v>41</v>
      </c>
      <c r="C17" s="85"/>
      <c r="D17" s="85"/>
      <c r="E17" s="85"/>
      <c r="F17" s="85"/>
      <c r="G17" s="85"/>
      <c r="H17" s="85"/>
      <c r="I17" s="85"/>
    </row>
    <row r="18" spans="1:19" ht="18.75" customHeight="1" x14ac:dyDescent="0.25">
      <c r="A18">
        <v>4</v>
      </c>
      <c r="B18" s="85" t="s">
        <v>42</v>
      </c>
      <c r="C18" s="85"/>
      <c r="D18" s="85"/>
      <c r="E18" s="85"/>
      <c r="F18" s="85"/>
      <c r="G18" s="85"/>
      <c r="H18" s="85"/>
      <c r="I18" s="85"/>
    </row>
    <row r="20" spans="1:19" ht="15.75" thickBot="1" x14ac:dyDescent="0.3">
      <c r="B20" s="86" t="s">
        <v>21</v>
      </c>
      <c r="C20" s="86"/>
      <c r="D20" s="86"/>
      <c r="E20" s="86"/>
      <c r="F20" s="86"/>
    </row>
    <row r="21" spans="1:19" ht="27.75" customHeight="1" x14ac:dyDescent="0.25">
      <c r="B21" s="19" t="s">
        <v>22</v>
      </c>
      <c r="C21" s="20" t="s">
        <v>23</v>
      </c>
      <c r="D21" s="20" t="s">
        <v>24</v>
      </c>
      <c r="E21" s="21" t="s">
        <v>25</v>
      </c>
      <c r="F21" s="22" t="s">
        <v>39</v>
      </c>
      <c r="M21" s="83" t="s">
        <v>54</v>
      </c>
      <c r="N21" s="83"/>
      <c r="O21" s="83"/>
    </row>
    <row r="22" spans="1:19" x14ac:dyDescent="0.25">
      <c r="B22" s="23">
        <v>1</v>
      </c>
      <c r="C22" s="24" t="s">
        <v>26</v>
      </c>
      <c r="D22" s="25">
        <f>'Wolman Count Worksheet'!V13</f>
        <v>100</v>
      </c>
      <c r="E22" s="26">
        <f>D22</f>
        <v>100</v>
      </c>
      <c r="F22" s="27">
        <f>E22/100</f>
        <v>1</v>
      </c>
      <c r="J22" s="28"/>
      <c r="K22" s="28"/>
      <c r="M22" s="87" t="s">
        <v>43</v>
      </c>
      <c r="N22" s="74" t="s">
        <v>22</v>
      </c>
      <c r="O22" s="74"/>
      <c r="R22" s="28"/>
      <c r="S22" s="28"/>
    </row>
    <row r="23" spans="1:19" x14ac:dyDescent="0.25">
      <c r="B23" s="29">
        <v>2</v>
      </c>
      <c r="C23" s="30" t="s">
        <v>27</v>
      </c>
      <c r="D23" s="25">
        <f>'Wolman Count Worksheet'!V14-E22</f>
        <v>0</v>
      </c>
      <c r="E23" s="31">
        <f>D23+E22</f>
        <v>100</v>
      </c>
      <c r="F23" s="27">
        <f t="shared" ref="F23:F34" si="0">E23/100</f>
        <v>1</v>
      </c>
      <c r="J23" s="28"/>
      <c r="K23" s="28"/>
      <c r="M23" s="87"/>
      <c r="N23" s="39" t="s">
        <v>44</v>
      </c>
      <c r="O23" s="39" t="s">
        <v>45</v>
      </c>
      <c r="Q23" s="32"/>
      <c r="R23" s="32"/>
      <c r="S23" s="28"/>
    </row>
    <row r="24" spans="1:19" x14ac:dyDescent="0.25">
      <c r="B24" s="29">
        <v>3</v>
      </c>
      <c r="C24" s="30" t="s">
        <v>28</v>
      </c>
      <c r="D24" s="25">
        <f>'Wolman Count Worksheet'!V15-E23</f>
        <v>0</v>
      </c>
      <c r="E24" s="31">
        <f t="shared" ref="E24:E34" si="1">D24+E23</f>
        <v>100</v>
      </c>
      <c r="F24" s="27">
        <f t="shared" si="0"/>
        <v>1</v>
      </c>
      <c r="J24" s="28"/>
      <c r="K24" s="28"/>
      <c r="M24" s="41">
        <v>0.15</v>
      </c>
      <c r="N24" s="42">
        <v>9</v>
      </c>
      <c r="O24" s="42">
        <v>12</v>
      </c>
      <c r="Q24" s="32"/>
      <c r="R24" s="32"/>
      <c r="S24" s="28"/>
    </row>
    <row r="25" spans="1:19" x14ac:dyDescent="0.25">
      <c r="B25" s="29">
        <v>4</v>
      </c>
      <c r="C25" s="30" t="s">
        <v>29</v>
      </c>
      <c r="D25" s="25">
        <f>'Wolman Count Worksheet'!V16-E24</f>
        <v>0</v>
      </c>
      <c r="E25" s="31">
        <f t="shared" si="1"/>
        <v>100</v>
      </c>
      <c r="F25" s="27">
        <f t="shared" si="0"/>
        <v>1</v>
      </c>
      <c r="J25" s="28"/>
      <c r="K25" s="28"/>
      <c r="M25" s="41">
        <v>0.5</v>
      </c>
      <c r="N25" s="42">
        <v>12</v>
      </c>
      <c r="O25" s="42">
        <v>17</v>
      </c>
      <c r="Q25" s="32"/>
      <c r="R25" s="32"/>
      <c r="S25" s="28"/>
    </row>
    <row r="26" spans="1:19" x14ac:dyDescent="0.25">
      <c r="B26" s="29">
        <v>6</v>
      </c>
      <c r="C26" s="30" t="s">
        <v>30</v>
      </c>
      <c r="D26" s="25">
        <f>'Wolman Count Worksheet'!V17-E25</f>
        <v>0</v>
      </c>
      <c r="E26" s="31">
        <f t="shared" si="1"/>
        <v>100</v>
      </c>
      <c r="F26" s="27">
        <f t="shared" si="0"/>
        <v>1</v>
      </c>
      <c r="J26" s="28"/>
      <c r="K26" s="28"/>
      <c r="M26" s="41">
        <v>0.85</v>
      </c>
      <c r="N26" s="42">
        <v>19</v>
      </c>
      <c r="O26" s="42">
        <v>23</v>
      </c>
      <c r="Q26" s="32"/>
      <c r="R26" s="32"/>
      <c r="S26" s="28"/>
    </row>
    <row r="27" spans="1:19" x14ac:dyDescent="0.25">
      <c r="B27" s="29">
        <v>9</v>
      </c>
      <c r="C27" s="30" t="s">
        <v>31</v>
      </c>
      <c r="D27" s="25">
        <f>'Wolman Count Worksheet'!V18-E26</f>
        <v>0</v>
      </c>
      <c r="E27" s="31">
        <f t="shared" si="1"/>
        <v>100</v>
      </c>
      <c r="F27" s="27">
        <f t="shared" si="0"/>
        <v>1</v>
      </c>
      <c r="J27" s="28"/>
      <c r="K27" s="28"/>
      <c r="M27" s="41">
        <v>1</v>
      </c>
      <c r="N27" s="42">
        <v>27</v>
      </c>
      <c r="O27" s="42">
        <v>30</v>
      </c>
      <c r="R27" s="28"/>
      <c r="S27" s="28"/>
    </row>
    <row r="28" spans="1:19" x14ac:dyDescent="0.25">
      <c r="B28" s="29">
        <v>12</v>
      </c>
      <c r="C28" s="30" t="s">
        <v>32</v>
      </c>
      <c r="D28" s="25">
        <f>'Wolman Count Worksheet'!V19-E27</f>
        <v>0</v>
      </c>
      <c r="E28" s="31">
        <f t="shared" si="1"/>
        <v>100</v>
      </c>
      <c r="F28" s="27">
        <f t="shared" si="0"/>
        <v>1</v>
      </c>
      <c r="J28" s="28"/>
      <c r="K28" s="28"/>
      <c r="R28" s="28"/>
      <c r="S28" s="28"/>
    </row>
    <row r="29" spans="1:19" x14ac:dyDescent="0.25">
      <c r="B29" s="29">
        <v>15</v>
      </c>
      <c r="C29" s="30" t="s">
        <v>33</v>
      </c>
      <c r="D29" s="25">
        <f>'Wolman Count Worksheet'!V20-E28</f>
        <v>0</v>
      </c>
      <c r="E29" s="31">
        <f t="shared" si="1"/>
        <v>100</v>
      </c>
      <c r="F29" s="27">
        <f t="shared" si="0"/>
        <v>1</v>
      </c>
      <c r="J29" s="28"/>
      <c r="K29" s="28"/>
      <c r="R29" s="28"/>
      <c r="S29" s="28"/>
    </row>
    <row r="30" spans="1:19" x14ac:dyDescent="0.25">
      <c r="B30" s="29">
        <v>18</v>
      </c>
      <c r="C30" s="30" t="s">
        <v>34</v>
      </c>
      <c r="D30" s="25">
        <f>'Wolman Count Worksheet'!V21-E29</f>
        <v>0</v>
      </c>
      <c r="E30" s="31">
        <f t="shared" si="1"/>
        <v>100</v>
      </c>
      <c r="F30" s="27">
        <f t="shared" si="0"/>
        <v>1</v>
      </c>
      <c r="J30" s="28"/>
      <c r="K30" s="28"/>
      <c r="R30" s="28"/>
      <c r="S30" s="28"/>
    </row>
    <row r="31" spans="1:19" ht="15" customHeight="1" x14ac:dyDescent="0.25">
      <c r="B31" s="29">
        <v>21</v>
      </c>
      <c r="C31" s="30" t="s">
        <v>35</v>
      </c>
      <c r="D31" s="25">
        <f>'Wolman Count Worksheet'!V22-E30</f>
        <v>0</v>
      </c>
      <c r="E31" s="31">
        <f t="shared" si="1"/>
        <v>100</v>
      </c>
      <c r="F31" s="27">
        <f t="shared" si="0"/>
        <v>1</v>
      </c>
      <c r="J31" s="28"/>
      <c r="K31" s="28"/>
      <c r="R31" s="28"/>
      <c r="S31" s="28"/>
    </row>
    <row r="32" spans="1:19" x14ac:dyDescent="0.25">
      <c r="B32" s="29">
        <v>24</v>
      </c>
      <c r="C32" s="30" t="s">
        <v>36</v>
      </c>
      <c r="D32" s="25">
        <f>'Wolman Count Worksheet'!V23-E31</f>
        <v>0</v>
      </c>
      <c r="E32" s="31">
        <f t="shared" si="1"/>
        <v>100</v>
      </c>
      <c r="F32" s="27">
        <f t="shared" si="0"/>
        <v>1</v>
      </c>
      <c r="J32" s="28"/>
      <c r="K32" s="28"/>
      <c r="R32" s="28"/>
      <c r="S32" s="28"/>
    </row>
    <row r="33" spans="2:19" x14ac:dyDescent="0.25">
      <c r="B33" s="33">
        <v>27</v>
      </c>
      <c r="C33" s="30" t="s">
        <v>37</v>
      </c>
      <c r="D33" s="25">
        <f>'Wolman Count Worksheet'!V24-E32</f>
        <v>0</v>
      </c>
      <c r="E33" s="31">
        <f t="shared" si="1"/>
        <v>100</v>
      </c>
      <c r="F33" s="27">
        <f t="shared" si="0"/>
        <v>1</v>
      </c>
      <c r="J33" s="28"/>
      <c r="K33" s="28"/>
      <c r="R33" s="28"/>
      <c r="S33" s="28"/>
    </row>
    <row r="34" spans="2:19" ht="15.75" thickBot="1" x14ac:dyDescent="0.3">
      <c r="B34" s="34">
        <v>30</v>
      </c>
      <c r="C34" s="35" t="s">
        <v>38</v>
      </c>
      <c r="D34" s="25">
        <f>'Wolman Count Worksheet'!V25-E33</f>
        <v>0</v>
      </c>
      <c r="E34" s="36">
        <f t="shared" si="1"/>
        <v>100</v>
      </c>
      <c r="F34" s="37">
        <f t="shared" si="0"/>
        <v>1</v>
      </c>
      <c r="J34" s="28"/>
      <c r="K34" s="28"/>
      <c r="R34" s="28"/>
      <c r="S34" s="28"/>
    </row>
    <row r="35" spans="2:19" ht="29.25" customHeight="1" x14ac:dyDescent="0.25">
      <c r="B35" s="40"/>
      <c r="C35" s="40"/>
      <c r="D35" s="40"/>
      <c r="E35" s="40"/>
      <c r="F35" s="40"/>
    </row>
    <row r="36" spans="2:19" x14ac:dyDescent="0.25">
      <c r="B36" s="38"/>
    </row>
  </sheetData>
  <mergeCells count="28">
    <mergeCell ref="J10:L11"/>
    <mergeCell ref="M10:O11"/>
    <mergeCell ref="M22:M23"/>
    <mergeCell ref="N22:O22"/>
    <mergeCell ref="B14:I14"/>
    <mergeCell ref="B15:I16"/>
    <mergeCell ref="B17:I17"/>
    <mergeCell ref="B18:I18"/>
    <mergeCell ref="B20:F20"/>
    <mergeCell ref="M21:O21"/>
    <mergeCell ref="A13:I13"/>
    <mergeCell ref="A10:D11"/>
    <mergeCell ref="E10:F11"/>
    <mergeCell ref="G10:I11"/>
    <mergeCell ref="J8:O8"/>
    <mergeCell ref="J9:L9"/>
    <mergeCell ref="M9:O9"/>
    <mergeCell ref="A4:I4"/>
    <mergeCell ref="A5:C5"/>
    <mergeCell ref="D5:F5"/>
    <mergeCell ref="G5:I5"/>
    <mergeCell ref="A6:C6"/>
    <mergeCell ref="D6:I6"/>
    <mergeCell ref="A7:C7"/>
    <mergeCell ref="D7:I7"/>
    <mergeCell ref="A8:D9"/>
    <mergeCell ref="E8:F9"/>
    <mergeCell ref="G8:I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Wolman Count Worksheet</vt:lpstr>
      <vt:lpstr>Wolman Grad._e-worksheet_I</vt:lpstr>
      <vt:lpstr>Wolman Grad._e-worksheet_II</vt:lpstr>
      <vt:lpstr>Wolman Grad._e-worksheet_III</vt:lpstr>
      <vt:lpstr>Wolman Grad._e-worksheet_IV</vt:lpstr>
      <vt:lpstr>Wolman Grad._e-worksheet_V</vt:lpstr>
      <vt:lpstr>'Wolman Count Worksheet'!Print_Area</vt:lpstr>
      <vt:lpstr>'Wolman Grad._e-worksheet_I'!Print_Area</vt:lpstr>
      <vt:lpstr>'Wolman Grad._e-worksheet_II'!Print_Area</vt:lpstr>
      <vt:lpstr>'Wolman Grad._e-worksheet_III'!Print_Area</vt:lpstr>
      <vt:lpstr>'Wolman Grad._e-worksheet_IV'!Print_Area</vt:lpstr>
      <vt:lpstr>'Wolman Grad._e-worksheet_V'!Print_Area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Aislyn Ryan</dc:creator>
  <cp:lastModifiedBy>Terry Beaudry</cp:lastModifiedBy>
  <cp:lastPrinted>2019-04-16T14:30:36Z</cp:lastPrinted>
  <dcterms:created xsi:type="dcterms:W3CDTF">2018-09-04T15:07:01Z</dcterms:created>
  <dcterms:modified xsi:type="dcterms:W3CDTF">2019-04-16T18:51:14Z</dcterms:modified>
</cp:coreProperties>
</file>