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My Docs\Combined Smoothness Spec\Worksheets\2019\"/>
    </mc:Choice>
  </mc:AlternateContent>
  <bookViews>
    <workbookView xWindow="12585" yWindow="-15" windowWidth="12630" windowHeight="11685" tabRatio="547"/>
  </bookViews>
  <sheets>
    <sheet name="Concrete" sheetId="4" r:id="rId1"/>
    <sheet name="Lists" sheetId="2" r:id="rId2"/>
  </sheets>
  <definedNames>
    <definedName name="Certification">Lists!$D$2:$D$4</definedName>
    <definedName name="Density">Lists!#REF!</definedName>
    <definedName name="Equation">Lists!$A$2:$A$3</definedName>
    <definedName name="Lane">Lists!$B$2:$B$22</definedName>
    <definedName name="Mix">Lists!#REF!</definedName>
    <definedName name="PG">Lists!#REF!</definedName>
    <definedName name="_xlnm.Print_Area" localSheetId="0">Concrete!$A$1:$N$64</definedName>
    <definedName name="Speed">Lists!$C$2:$C$3</definedName>
  </definedNames>
  <calcPr calcId="152511"/>
</workbook>
</file>

<file path=xl/calcChain.xml><?xml version="1.0" encoding="utf-8"?>
<calcChain xmlns="http://schemas.openxmlformats.org/spreadsheetml/2006/main">
  <c r="J59" i="4" l="1"/>
  <c r="B18" i="4"/>
  <c r="D18" i="4" l="1"/>
  <c r="B19" i="4" s="1"/>
  <c r="D19" i="4" s="1"/>
  <c r="B20" i="4" s="1"/>
  <c r="D20" i="4" l="1"/>
  <c r="B21" i="4" s="1"/>
  <c r="F19" i="4"/>
  <c r="P19" i="4" l="1"/>
  <c r="L19" i="4" s="1"/>
  <c r="R19" i="4" s="1"/>
  <c r="J19" i="4"/>
  <c r="F20" i="4"/>
  <c r="D21" i="4"/>
  <c r="B22" i="4" s="1"/>
  <c r="P20" i="4" l="1"/>
  <c r="L20" i="4" s="1"/>
  <c r="R20" i="4" s="1"/>
  <c r="J20" i="4"/>
  <c r="F21" i="4"/>
  <c r="D22" i="4"/>
  <c r="B23" i="4" s="1"/>
  <c r="F18" i="4"/>
  <c r="P18" i="4" s="1"/>
  <c r="P21" i="4" l="1"/>
  <c r="L21" i="4" s="1"/>
  <c r="R21" i="4" s="1"/>
  <c r="L18" i="4"/>
  <c r="J21" i="4"/>
  <c r="F22" i="4"/>
  <c r="D23" i="4"/>
  <c r="B24" i="4" s="1"/>
  <c r="J18" i="4"/>
  <c r="H18" i="4"/>
  <c r="H19" i="4"/>
  <c r="P22" i="4" l="1"/>
  <c r="L22" i="4" s="1"/>
  <c r="R22" i="4" s="1"/>
  <c r="R18" i="4"/>
  <c r="Q18" i="4"/>
  <c r="J22" i="4"/>
  <c r="F23" i="4"/>
  <c r="D24" i="4"/>
  <c r="B25" i="4" s="1"/>
  <c r="Q19" i="4"/>
  <c r="H20" i="4"/>
  <c r="P23" i="4" l="1"/>
  <c r="L23" i="4" s="1"/>
  <c r="R23" i="4" s="1"/>
  <c r="J23" i="4"/>
  <c r="F24" i="4"/>
  <c r="D25" i="4"/>
  <c r="B26" i="4" s="1"/>
  <c r="Q20" i="4"/>
  <c r="H21" i="4"/>
  <c r="P24" i="4" l="1"/>
  <c r="L24" i="4" s="1"/>
  <c r="R24" i="4" s="1"/>
  <c r="J24" i="4"/>
  <c r="F25" i="4"/>
  <c r="D26" i="4"/>
  <c r="B27" i="4" s="1"/>
  <c r="Q21" i="4"/>
  <c r="H22" i="4"/>
  <c r="P25" i="4" l="1"/>
  <c r="L25" i="4" s="1"/>
  <c r="R25" i="4" s="1"/>
  <c r="J25" i="4"/>
  <c r="F26" i="4"/>
  <c r="D27" i="4"/>
  <c r="B28" i="4" s="1"/>
  <c r="Q22" i="4"/>
  <c r="H23" i="4"/>
  <c r="P26" i="4" l="1"/>
  <c r="L26" i="4" s="1"/>
  <c r="R26" i="4" s="1"/>
  <c r="J26" i="4"/>
  <c r="F27" i="4"/>
  <c r="D28" i="4"/>
  <c r="B29" i="4" s="1"/>
  <c r="Q23" i="4"/>
  <c r="H24" i="4"/>
  <c r="P27" i="4" l="1"/>
  <c r="L27" i="4" s="1"/>
  <c r="R27" i="4" s="1"/>
  <c r="J27" i="4"/>
  <c r="F28" i="4"/>
  <c r="D29" i="4"/>
  <c r="B30" i="4" s="1"/>
  <c r="Q24" i="4"/>
  <c r="H25" i="4"/>
  <c r="P28" i="4" l="1"/>
  <c r="L28" i="4" s="1"/>
  <c r="R28" i="4" s="1"/>
  <c r="J28" i="4"/>
  <c r="F29" i="4"/>
  <c r="D30" i="4"/>
  <c r="B31" i="4" s="1"/>
  <c r="Q25" i="4"/>
  <c r="H26" i="4"/>
  <c r="P29" i="4" l="1"/>
  <c r="L29" i="4" s="1"/>
  <c r="R29" i="4" s="1"/>
  <c r="J29" i="4"/>
  <c r="F30" i="4"/>
  <c r="D31" i="4"/>
  <c r="B32" i="4" s="1"/>
  <c r="Q26" i="4"/>
  <c r="H27" i="4"/>
  <c r="P30" i="4" l="1"/>
  <c r="L30" i="4" s="1"/>
  <c r="R30" i="4" s="1"/>
  <c r="J30" i="4"/>
  <c r="F31" i="4"/>
  <c r="D32" i="4"/>
  <c r="B33" i="4" s="1"/>
  <c r="Q27" i="4"/>
  <c r="H28" i="4"/>
  <c r="P31" i="4" l="1"/>
  <c r="L31" i="4" s="1"/>
  <c r="R31" i="4" s="1"/>
  <c r="J31" i="4"/>
  <c r="F32" i="4"/>
  <c r="D33" i="4"/>
  <c r="B34" i="4" s="1"/>
  <c r="Q28" i="4"/>
  <c r="H29" i="4"/>
  <c r="P32" i="4" l="1"/>
  <c r="L32" i="4" s="1"/>
  <c r="R32" i="4" s="1"/>
  <c r="J32" i="4"/>
  <c r="F33" i="4"/>
  <c r="D34" i="4"/>
  <c r="B35" i="4" s="1"/>
  <c r="Q29" i="4"/>
  <c r="H30" i="4"/>
  <c r="P33" i="4" l="1"/>
  <c r="L33" i="4" s="1"/>
  <c r="R33" i="4" s="1"/>
  <c r="J33" i="4"/>
  <c r="F34" i="4"/>
  <c r="D35" i="4"/>
  <c r="B36" i="4" s="1"/>
  <c r="Q30" i="4"/>
  <c r="H31" i="4"/>
  <c r="P34" i="4" l="1"/>
  <c r="L34" i="4" s="1"/>
  <c r="R34" i="4" s="1"/>
  <c r="J34" i="4"/>
  <c r="F35" i="4"/>
  <c r="D36" i="4"/>
  <c r="B37" i="4" s="1"/>
  <c r="Q31" i="4"/>
  <c r="H32" i="4"/>
  <c r="P35" i="4" l="1"/>
  <c r="L35" i="4" s="1"/>
  <c r="R35" i="4" s="1"/>
  <c r="J35" i="4"/>
  <c r="F36" i="4"/>
  <c r="D37" i="4"/>
  <c r="B38" i="4" s="1"/>
  <c r="Q32" i="4"/>
  <c r="H33" i="4"/>
  <c r="P36" i="4" l="1"/>
  <c r="L36" i="4" s="1"/>
  <c r="R36" i="4" s="1"/>
  <c r="J36" i="4"/>
  <c r="F37" i="4"/>
  <c r="D38" i="4"/>
  <c r="B39" i="4" s="1"/>
  <c r="Q33" i="4"/>
  <c r="H34" i="4"/>
  <c r="P37" i="4" l="1"/>
  <c r="L37" i="4" s="1"/>
  <c r="R37" i="4" s="1"/>
  <c r="J37" i="4"/>
  <c r="F38" i="4"/>
  <c r="D39" i="4"/>
  <c r="B40" i="4" s="1"/>
  <c r="Q34" i="4"/>
  <c r="H35" i="4"/>
  <c r="P38" i="4" l="1"/>
  <c r="L38" i="4" s="1"/>
  <c r="R38" i="4" s="1"/>
  <c r="J38" i="4"/>
  <c r="F39" i="4"/>
  <c r="D40" i="4"/>
  <c r="B41" i="4" s="1"/>
  <c r="Q35" i="4"/>
  <c r="H36" i="4"/>
  <c r="P39" i="4" l="1"/>
  <c r="L39" i="4" s="1"/>
  <c r="R39" i="4" s="1"/>
  <c r="J39" i="4"/>
  <c r="F40" i="4"/>
  <c r="D41" i="4"/>
  <c r="B42" i="4" s="1"/>
  <c r="Q36" i="4"/>
  <c r="H37" i="4"/>
  <c r="P40" i="4" l="1"/>
  <c r="L40" i="4" s="1"/>
  <c r="R40" i="4" s="1"/>
  <c r="J40" i="4"/>
  <c r="F41" i="4"/>
  <c r="D42" i="4"/>
  <c r="B43" i="4" s="1"/>
  <c r="Q37" i="4"/>
  <c r="H38" i="4"/>
  <c r="P41" i="4" l="1"/>
  <c r="L41" i="4" s="1"/>
  <c r="R41" i="4" s="1"/>
  <c r="J41" i="4"/>
  <c r="F42" i="4"/>
  <c r="D43" i="4"/>
  <c r="B44" i="4" s="1"/>
  <c r="Q38" i="4"/>
  <c r="H39" i="4"/>
  <c r="P42" i="4" l="1"/>
  <c r="L42" i="4" s="1"/>
  <c r="R42" i="4" s="1"/>
  <c r="J42" i="4"/>
  <c r="F43" i="4"/>
  <c r="D44" i="4"/>
  <c r="B45" i="4" s="1"/>
  <c r="Q39" i="4"/>
  <c r="H40" i="4"/>
  <c r="P43" i="4" l="1"/>
  <c r="L43" i="4" s="1"/>
  <c r="R43" i="4" s="1"/>
  <c r="J43" i="4"/>
  <c r="F44" i="4"/>
  <c r="D45" i="4"/>
  <c r="B46" i="4" s="1"/>
  <c r="Q40" i="4"/>
  <c r="H41" i="4"/>
  <c r="P44" i="4" l="1"/>
  <c r="L44" i="4" s="1"/>
  <c r="R44" i="4" s="1"/>
  <c r="J44" i="4"/>
  <c r="F45" i="4"/>
  <c r="D46" i="4"/>
  <c r="B47" i="4" s="1"/>
  <c r="Q41" i="4"/>
  <c r="H42" i="4"/>
  <c r="P45" i="4" l="1"/>
  <c r="L45" i="4" s="1"/>
  <c r="R45" i="4" s="1"/>
  <c r="J45" i="4"/>
  <c r="F46" i="4"/>
  <c r="D47" i="4"/>
  <c r="B48" i="4" s="1"/>
  <c r="Q42" i="4"/>
  <c r="H43" i="4"/>
  <c r="P46" i="4" l="1"/>
  <c r="L46" i="4" s="1"/>
  <c r="R46" i="4" s="1"/>
  <c r="J46" i="4"/>
  <c r="F47" i="4"/>
  <c r="D48" i="4"/>
  <c r="B49" i="4" s="1"/>
  <c r="Q43" i="4"/>
  <c r="H44" i="4"/>
  <c r="P47" i="4" l="1"/>
  <c r="L47" i="4" s="1"/>
  <c r="R47" i="4" s="1"/>
  <c r="J47" i="4"/>
  <c r="F48" i="4"/>
  <c r="D49" i="4"/>
  <c r="B50" i="4" s="1"/>
  <c r="Q44" i="4"/>
  <c r="H45" i="4"/>
  <c r="P48" i="4" l="1"/>
  <c r="L48" i="4" s="1"/>
  <c r="R48" i="4" s="1"/>
  <c r="J48" i="4"/>
  <c r="F49" i="4"/>
  <c r="D50" i="4"/>
  <c r="B51" i="4" s="1"/>
  <c r="Q45" i="4"/>
  <c r="H46" i="4"/>
  <c r="P49" i="4" l="1"/>
  <c r="L49" i="4" s="1"/>
  <c r="R49" i="4" s="1"/>
  <c r="J49" i="4"/>
  <c r="F50" i="4"/>
  <c r="D51" i="4"/>
  <c r="B52" i="4" s="1"/>
  <c r="Q46" i="4"/>
  <c r="H47" i="4"/>
  <c r="P50" i="4" l="1"/>
  <c r="L50" i="4" s="1"/>
  <c r="R50" i="4" s="1"/>
  <c r="J50" i="4"/>
  <c r="F51" i="4"/>
  <c r="D52" i="4"/>
  <c r="B53" i="4" s="1"/>
  <c r="Q47" i="4"/>
  <c r="H48" i="4"/>
  <c r="P51" i="4" l="1"/>
  <c r="L51" i="4" s="1"/>
  <c r="R51" i="4" s="1"/>
  <c r="J51" i="4"/>
  <c r="F52" i="4"/>
  <c r="D53" i="4"/>
  <c r="B54" i="4" s="1"/>
  <c r="Q48" i="4"/>
  <c r="H49" i="4"/>
  <c r="P52" i="4" l="1"/>
  <c r="L52" i="4" s="1"/>
  <c r="R52" i="4" s="1"/>
  <c r="J52" i="4"/>
  <c r="F53" i="4"/>
  <c r="D54" i="4"/>
  <c r="B55" i="4" s="1"/>
  <c r="Q49" i="4"/>
  <c r="H50" i="4"/>
  <c r="P53" i="4" l="1"/>
  <c r="L53" i="4" s="1"/>
  <c r="R53" i="4" s="1"/>
  <c r="J53" i="4"/>
  <c r="F54" i="4"/>
  <c r="D55" i="4"/>
  <c r="B56" i="4" s="1"/>
  <c r="Q50" i="4"/>
  <c r="H51" i="4"/>
  <c r="P54" i="4" l="1"/>
  <c r="L54" i="4" s="1"/>
  <c r="R54" i="4" s="1"/>
  <c r="J54" i="4"/>
  <c r="F55" i="4"/>
  <c r="D56" i="4"/>
  <c r="B57" i="4" s="1"/>
  <c r="Q51" i="4"/>
  <c r="H52" i="4"/>
  <c r="P55" i="4" l="1"/>
  <c r="L55" i="4" s="1"/>
  <c r="R55" i="4" s="1"/>
  <c r="J55" i="4"/>
  <c r="F56" i="4"/>
  <c r="Q52" i="4"/>
  <c r="H53" i="4"/>
  <c r="P56" i="4" l="1"/>
  <c r="L56" i="4" s="1"/>
  <c r="R56" i="4" s="1"/>
  <c r="J56" i="4"/>
  <c r="D57" i="4"/>
  <c r="F57" i="4" s="1"/>
  <c r="Q53" i="4"/>
  <c r="H54" i="4"/>
  <c r="P57" i="4" l="1"/>
  <c r="L57" i="4" s="1"/>
  <c r="R57" i="4" s="1"/>
  <c r="R58" i="4" s="1"/>
  <c r="J57" i="4"/>
  <c r="Q54" i="4"/>
  <c r="H55" i="4"/>
  <c r="Q55" i="4" l="1"/>
  <c r="H57" i="4"/>
  <c r="H56" i="4"/>
  <c r="Q56" i="4" l="1"/>
  <c r="Q57" i="4"/>
  <c r="Q58" i="4" l="1"/>
  <c r="J58" i="4" s="1"/>
  <c r="J60" i="4" s="1"/>
</calcChain>
</file>

<file path=xl/sharedStrings.xml><?xml version="1.0" encoding="utf-8"?>
<sst xmlns="http://schemas.openxmlformats.org/spreadsheetml/2006/main" count="64" uniqueCount="63">
  <si>
    <t>End</t>
  </si>
  <si>
    <t>Stationing</t>
  </si>
  <si>
    <t>End Station</t>
  </si>
  <si>
    <t>Equation</t>
  </si>
  <si>
    <t>Date Measured</t>
  </si>
  <si>
    <t>Data Entered By</t>
  </si>
  <si>
    <t>Signature</t>
  </si>
  <si>
    <t>Areas of Localized Roughness Deduction</t>
  </si>
  <si>
    <t>Total Pay Adjustment + Areas of Localized Roughness Deduction</t>
  </si>
  <si>
    <t>S.P./S.A.P.</t>
  </si>
  <si>
    <t>T.H./CSAH</t>
  </si>
  <si>
    <t>Lane/Dir</t>
  </si>
  <si>
    <t>Total Pay Adjustment</t>
  </si>
  <si>
    <t>Comments</t>
  </si>
  <si>
    <r>
      <t xml:space="preserve">ALR </t>
    </r>
    <r>
      <rPr>
        <b/>
        <sz val="10"/>
        <rFont val="Calibri"/>
        <family val="2"/>
      </rPr>
      <t>≥</t>
    </r>
    <r>
      <rPr>
        <b/>
        <sz val="10"/>
        <rFont val="Arial"/>
        <family val="2"/>
      </rPr>
      <t xml:space="preserve"> 250.0</t>
    </r>
  </si>
  <si>
    <r>
      <t xml:space="preserve">175.0 </t>
    </r>
    <r>
      <rPr>
        <b/>
        <sz val="10"/>
        <rFont val="Calibri"/>
        <family val="2"/>
      </rPr>
      <t>≤</t>
    </r>
    <r>
      <rPr>
        <b/>
        <sz val="10"/>
        <rFont val="Arial"/>
        <family val="2"/>
      </rPr>
      <t xml:space="preserve"> ALR &lt; 250.0</t>
    </r>
    <r>
      <rPr>
        <sz val="10"/>
        <rFont val="Arial"/>
        <family val="2"/>
      </rPr>
      <t/>
    </r>
  </si>
  <si>
    <t>Speed</t>
  </si>
  <si>
    <t>&gt; 45 mph</t>
  </si>
  <si>
    <t>Data Checked By</t>
  </si>
  <si>
    <t>Segment Pay Adjustment</t>
  </si>
  <si>
    <t>Smoothness (528-foot Mean Roughness Index)</t>
  </si>
  <si>
    <t>File Name</t>
  </si>
  <si>
    <t>Percent     Improvement</t>
  </si>
  <si>
    <t>Percentage of ALR</t>
  </si>
  <si>
    <t>Posted Vehicle Speed</t>
  </si>
  <si>
    <t>1 Eastbound</t>
  </si>
  <si>
    <t>2 Eastbound</t>
  </si>
  <si>
    <t>3 Eastbound</t>
  </si>
  <si>
    <t>4 Eastbound</t>
  </si>
  <si>
    <t>5 Eastbound</t>
  </si>
  <si>
    <t>1 Westbound</t>
  </si>
  <si>
    <t>2 Westbound</t>
  </si>
  <si>
    <t>3 Westbound</t>
  </si>
  <si>
    <t>4 Westbound</t>
  </si>
  <si>
    <t>5 Westbound</t>
  </si>
  <si>
    <t>1 Northbound</t>
  </si>
  <si>
    <t>2 Northbound</t>
  </si>
  <si>
    <t>3 Northbound</t>
  </si>
  <si>
    <t>4 Northbound</t>
  </si>
  <si>
    <t>5 Northbound</t>
  </si>
  <si>
    <t>1 Southbound</t>
  </si>
  <si>
    <t>2 Southbound</t>
  </si>
  <si>
    <t>3 Southbound</t>
  </si>
  <si>
    <t>4 Southbound</t>
  </si>
  <si>
    <t>5 Southbound</t>
  </si>
  <si>
    <t>Beginning Station</t>
  </si>
  <si>
    <t>Smoothness Equation</t>
  </si>
  <si>
    <t>Beginning</t>
  </si>
  <si>
    <t>Smoothness                 Before Paving</t>
  </si>
  <si>
    <t>Smoothness               After Paving</t>
  </si>
  <si>
    <t>Length of Pavement Evaluated for ALR (feet)</t>
  </si>
  <si>
    <t>Segment Length           (feet)</t>
  </si>
  <si>
    <t>Lane No. &amp; Direction</t>
  </si>
  <si>
    <t>Grinding</t>
  </si>
  <si>
    <t>ALR &lt; 175.0</t>
  </si>
  <si>
    <t>NA</t>
  </si>
  <si>
    <t>Certification</t>
  </si>
  <si>
    <t>Yes</t>
  </si>
  <si>
    <t>No</t>
  </si>
  <si>
    <t>Certified Inertial Profiler</t>
  </si>
  <si>
    <t>Certified Operator</t>
  </si>
  <si>
    <t xml:space="preserve">               </t>
  </si>
  <si>
    <t>2019 Concrete Grinding Profile Summary</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</si>
</sst>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64" formatCode="0.0"/>
    <numFmt numFmtId="165" formatCode="###\+##"/>
    <numFmt numFmtId="166" formatCode="[$-409]dd\-mmm\-yy;@"/>
    <numFmt numFmtId="167" formatCode="[$-409]d\-mmm\-yyyy;@"/>
    <numFmt numFmtId="168" formatCode="[$-409]d\-mmm\-yy;@"/>
    <numFmt numFmtId="169" formatCode="&quot;$&quot;#,##0.00"/>
    <numFmt numFmtId="170" formatCode="&quot;$&quot;#,##0.0000"/>
    <numFmt numFmtId="171" formatCode="[$-409]mmmm\ d\,\ yyyy;@"/>
  </numFmts>
  <fonts count="12" x14ac:knownFonts="1">
    <font>
      <sz val="10"/>
      <name val="Arial"/>
    </font>
    <font>
      <b/>
      <sz val="10"/>
      <name val="Arial"/>
      <family val="2"/>
    </font>
    <font>
      <sz val="8"/>
      <name val="Arial"/>
      <family val="2"/>
    </font>
    <font>
      <b/>
      <sz val="18"/>
      <name val="Arial"/>
      <family val="2"/>
    </font>
    <font>
      <b/>
      <sz val="9"/>
      <color indexed="10"/>
      <name val="Arial"/>
      <family val="2"/>
    </font>
    <font>
      <b/>
      <sz val="9"/>
      <color indexed="12"/>
      <name val="Arial"/>
      <family val="2"/>
    </font>
    <font>
      <sz val="10"/>
      <name val="Arial"/>
      <family val="2"/>
    </font>
    <font>
      <b/>
      <sz val="10"/>
      <color indexed="10"/>
      <name val="Arial"/>
      <family val="2"/>
    </font>
    <font>
      <b/>
      <sz val="10"/>
      <name val="Calibri"/>
      <family val="2"/>
    </font>
    <font>
      <b/>
      <sz val="22"/>
      <name val="Arial"/>
      <family val="2"/>
    </font>
    <font>
      <b/>
      <sz val="9"/>
      <name val="Arial"/>
      <family val="2"/>
    </font>
    <font>
      <sz val="11"/>
      <name val="Arial"/>
      <family val="2"/>
    </font>
  </fonts>
  <fills count="5">
    <fill>
      <patternFill patternType="none"/>
    </fill>
    <fill>
      <patternFill patternType="gray125"/>
    </fill>
    <fill>
      <patternFill patternType="solid">
        <fgColor indexed="42"/>
        <bgColor indexed="64"/>
      </patternFill>
    </fill>
    <fill>
      <patternFill patternType="solid">
        <fgColor indexed="22"/>
        <bgColor indexed="64"/>
      </patternFill>
    </fill>
    <fill>
      <patternFill patternType="solid">
        <fgColor theme="0" tint="-0.249977111117893"/>
        <bgColor indexed="64"/>
      </patternFill>
    </fill>
  </fills>
  <borders count="23">
    <border>
      <left/>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style="double">
        <color indexed="64"/>
      </top>
      <bottom/>
      <diagonal/>
    </border>
    <border>
      <left/>
      <right style="double">
        <color indexed="64"/>
      </right>
      <top/>
      <bottom style="double">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117">
    <xf numFmtId="0" fontId="0" fillId="0" borderId="0" xfId="0"/>
    <xf numFmtId="0" fontId="1" fillId="0" borderId="0" xfId="0" applyFont="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0" fillId="0" borderId="4" xfId="0" applyBorder="1" applyAlignment="1" applyProtection="1">
      <alignment vertical="center"/>
    </xf>
    <xf numFmtId="0" fontId="0" fillId="0" borderId="0" xfId="0" applyAlignment="1" applyProtection="1">
      <alignment vertical="center"/>
    </xf>
    <xf numFmtId="166" fontId="4" fillId="0" borderId="6" xfId="0" applyNumberFormat="1" applyFont="1" applyFill="1" applyBorder="1" applyAlignment="1" applyProtection="1">
      <alignment vertical="center"/>
    </xf>
    <xf numFmtId="0" fontId="0" fillId="0" borderId="0" xfId="0" applyFill="1" applyBorder="1" applyAlignment="1" applyProtection="1">
      <alignment horizontal="center" vertical="center"/>
    </xf>
    <xf numFmtId="0" fontId="0" fillId="0" borderId="7" xfId="0" applyBorder="1" applyAlignment="1" applyProtection="1">
      <alignment vertical="center"/>
    </xf>
    <xf numFmtId="0" fontId="0" fillId="0" borderId="6" xfId="0" applyBorder="1" applyAlignment="1" applyProtection="1">
      <alignment vertical="center"/>
    </xf>
    <xf numFmtId="0" fontId="0" fillId="0" borderId="0" xfId="0" applyFill="1" applyBorder="1" applyAlignment="1" applyProtection="1">
      <alignment vertical="center"/>
    </xf>
    <xf numFmtId="165" fontId="0" fillId="0" borderId="0" xfId="0" applyNumberFormat="1" applyFill="1" applyBorder="1" applyAlignment="1" applyProtection="1">
      <alignment horizontal="center" vertical="center"/>
    </xf>
    <xf numFmtId="0" fontId="0" fillId="0" borderId="0" xfId="0" applyBorder="1" applyAlignment="1" applyProtection="1">
      <alignment vertical="center"/>
    </xf>
    <xf numFmtId="0" fontId="0" fillId="0" borderId="8" xfId="0" applyBorder="1" applyAlignment="1" applyProtection="1">
      <alignment vertical="center"/>
    </xf>
    <xf numFmtId="0" fontId="0" fillId="0" borderId="9" xfId="0" applyBorder="1" applyAlignment="1" applyProtection="1">
      <alignment vertical="center"/>
    </xf>
    <xf numFmtId="0" fontId="0" fillId="0" borderId="10" xfId="0" applyFill="1" applyBorder="1" applyAlignment="1" applyProtection="1">
      <alignment vertical="center"/>
    </xf>
    <xf numFmtId="0" fontId="0" fillId="0" borderId="7" xfId="0" applyFill="1" applyBorder="1" applyAlignment="1" applyProtection="1">
      <alignment vertical="center"/>
    </xf>
    <xf numFmtId="0" fontId="0" fillId="0" borderId="11" xfId="0" applyFill="1" applyBorder="1" applyAlignment="1" applyProtection="1">
      <alignment vertical="center"/>
    </xf>
    <xf numFmtId="0" fontId="7" fillId="0" borderId="12" xfId="0" applyFont="1" applyFill="1" applyBorder="1" applyAlignment="1">
      <alignment horizontal="center" vertical="center"/>
    </xf>
    <xf numFmtId="0" fontId="1" fillId="0" borderId="12" xfId="0" applyFont="1" applyBorder="1" applyAlignment="1">
      <alignment horizontal="center" vertical="center"/>
    </xf>
    <xf numFmtId="0" fontId="1" fillId="2" borderId="12" xfId="0" applyFont="1" applyFill="1" applyBorder="1" applyAlignment="1">
      <alignment horizontal="center" vertical="center"/>
    </xf>
    <xf numFmtId="0" fontId="6" fillId="0" borderId="2" xfId="0" applyFont="1" applyBorder="1" applyAlignment="1">
      <alignment horizontal="center" vertical="center"/>
    </xf>
    <xf numFmtId="0" fontId="1" fillId="2" borderId="3" xfId="0" applyFont="1" applyFill="1" applyBorder="1" applyAlignment="1">
      <alignment horizontal="center" vertical="center"/>
    </xf>
    <xf numFmtId="0" fontId="6" fillId="0" borderId="1" xfId="0" applyFont="1" applyBorder="1" applyAlignment="1">
      <alignment horizontal="center" vertical="center"/>
    </xf>
    <xf numFmtId="0" fontId="0" fillId="0" borderId="0" xfId="0" applyBorder="1" applyAlignment="1" applyProtection="1">
      <alignment horizontal="center" vertical="center"/>
    </xf>
    <xf numFmtId="164" fontId="3" fillId="0" borderId="5" xfId="0" applyNumberFormat="1" applyFont="1" applyFill="1" applyBorder="1" applyAlignment="1" applyProtection="1">
      <alignment vertical="center"/>
    </xf>
    <xf numFmtId="164" fontId="3" fillId="0" borderId="0" xfId="0" applyNumberFormat="1" applyFont="1" applyFill="1" applyBorder="1" applyAlignment="1" applyProtection="1">
      <alignment vertical="center"/>
    </xf>
    <xf numFmtId="169" fontId="6" fillId="0" borderId="0" xfId="0" applyNumberFormat="1" applyFont="1" applyFill="1" applyBorder="1" applyAlignment="1" applyProtection="1">
      <alignment horizontal="center" vertical="center" wrapText="1"/>
    </xf>
    <xf numFmtId="170" fontId="0" fillId="0" borderId="0" xfId="0" applyNumberFormat="1" applyBorder="1" applyAlignment="1" applyProtection="1">
      <alignment vertical="center"/>
    </xf>
    <xf numFmtId="169" fontId="1" fillId="0" borderId="0" xfId="0" applyNumberFormat="1" applyFont="1" applyFill="1" applyBorder="1" applyAlignment="1" applyProtection="1">
      <alignment vertical="center"/>
    </xf>
    <xf numFmtId="164" fontId="6" fillId="0" borderId="15" xfId="0" applyNumberFormat="1" applyFont="1" applyFill="1" applyBorder="1" applyAlignment="1" applyProtection="1">
      <alignment horizontal="center" vertical="center" wrapText="1"/>
    </xf>
    <xf numFmtId="164" fontId="6" fillId="2" borderId="15" xfId="0" applyNumberFormat="1" applyFont="1" applyFill="1" applyBorder="1" applyAlignment="1" applyProtection="1">
      <alignment horizontal="center" vertical="center" wrapText="1"/>
      <protection locked="0"/>
    </xf>
    <xf numFmtId="0" fontId="1" fillId="3" borderId="15" xfId="0" applyFont="1" applyFill="1" applyBorder="1" applyAlignment="1" applyProtection="1">
      <alignment horizontal="left" vertical="center"/>
    </xf>
    <xf numFmtId="0" fontId="1" fillId="3" borderId="16" xfId="0" applyFont="1" applyFill="1" applyBorder="1" applyAlignment="1" applyProtection="1">
      <alignment horizontal="left" vertical="center"/>
    </xf>
    <xf numFmtId="0" fontId="1" fillId="3" borderId="13" xfId="0" applyFont="1" applyFill="1" applyBorder="1" applyAlignment="1" applyProtection="1">
      <alignment horizontal="left" vertical="center"/>
    </xf>
    <xf numFmtId="0" fontId="0" fillId="0" borderId="6" xfId="0" applyFill="1" applyBorder="1" applyAlignment="1" applyProtection="1">
      <alignment vertical="center"/>
    </xf>
    <xf numFmtId="0" fontId="0" fillId="0" borderId="0" xfId="0" applyFill="1" applyAlignment="1" applyProtection="1">
      <alignment vertical="center"/>
    </xf>
    <xf numFmtId="0" fontId="1" fillId="0" borderId="0" xfId="0" applyFont="1" applyFill="1" applyBorder="1" applyAlignment="1" applyProtection="1">
      <alignment vertical="center"/>
    </xf>
    <xf numFmtId="3" fontId="1" fillId="0" borderId="0" xfId="0" applyNumberFormat="1" applyFont="1" applyFill="1" applyBorder="1" applyAlignment="1" applyProtection="1">
      <alignment vertical="center"/>
    </xf>
    <xf numFmtId="164" fontId="1" fillId="3" borderId="15" xfId="0" applyNumberFormat="1" applyFont="1" applyFill="1" applyBorder="1" applyAlignment="1" applyProtection="1">
      <alignment horizontal="left" vertical="top"/>
    </xf>
    <xf numFmtId="164" fontId="1" fillId="3" borderId="13" xfId="0" applyNumberFormat="1" applyFont="1" applyFill="1" applyBorder="1" applyAlignment="1" applyProtection="1">
      <alignment horizontal="left" vertical="top"/>
    </xf>
    <xf numFmtId="171" fontId="6" fillId="2" borderId="15" xfId="0" applyNumberFormat="1" applyFont="1" applyFill="1" applyBorder="1" applyAlignment="1" applyProtection="1">
      <alignment horizontal="center" vertical="center"/>
      <protection locked="0"/>
    </xf>
    <xf numFmtId="171" fontId="6" fillId="2" borderId="16" xfId="0" applyNumberFormat="1" applyFont="1" applyFill="1" applyBorder="1" applyAlignment="1" applyProtection="1">
      <alignment horizontal="center" vertical="center"/>
      <protection locked="0"/>
    </xf>
    <xf numFmtId="171" fontId="6" fillId="2" borderId="13" xfId="0" applyNumberFormat="1" applyFont="1" applyFill="1" applyBorder="1" applyAlignment="1" applyProtection="1">
      <alignment horizontal="center" vertical="center"/>
      <protection locked="0"/>
    </xf>
    <xf numFmtId="167" fontId="5" fillId="0" borderId="5" xfId="0" applyNumberFormat="1" applyFont="1" applyFill="1" applyBorder="1" applyAlignment="1" applyProtection="1">
      <alignment horizontal="center" vertical="center"/>
    </xf>
    <xf numFmtId="167" fontId="5" fillId="0" borderId="0" xfId="0" applyNumberFormat="1" applyFont="1" applyFill="1" applyBorder="1" applyAlignment="1" applyProtection="1">
      <alignment horizontal="center" vertical="center"/>
    </xf>
    <xf numFmtId="167" fontId="5" fillId="0" borderId="14" xfId="0" applyNumberFormat="1" applyFont="1" applyFill="1" applyBorder="1" applyAlignment="1" applyProtection="1">
      <alignment horizontal="center" vertical="center"/>
    </xf>
    <xf numFmtId="167" fontId="2" fillId="2" borderId="15" xfId="0" applyNumberFormat="1" applyFont="1" applyFill="1" applyBorder="1" applyAlignment="1" applyProtection="1">
      <alignment horizontal="left" vertical="center"/>
      <protection locked="0"/>
    </xf>
    <xf numFmtId="167" fontId="2" fillId="2" borderId="16" xfId="0" applyNumberFormat="1" applyFont="1" applyFill="1" applyBorder="1" applyAlignment="1" applyProtection="1">
      <alignment horizontal="left" vertical="center"/>
      <protection locked="0"/>
    </xf>
    <xf numFmtId="167" fontId="2" fillId="2" borderId="13" xfId="0" applyNumberFormat="1" applyFont="1" applyFill="1" applyBorder="1" applyAlignment="1" applyProtection="1">
      <alignment horizontal="left" vertical="center"/>
      <protection locked="0"/>
    </xf>
    <xf numFmtId="165" fontId="6" fillId="2" borderId="15" xfId="0" applyNumberFormat="1" applyFont="1" applyFill="1" applyBorder="1" applyAlignment="1" applyProtection="1">
      <alignment horizontal="center" vertical="center"/>
      <protection locked="0"/>
    </xf>
    <xf numFmtId="165" fontId="6" fillId="2" borderId="16" xfId="0" applyNumberFormat="1" applyFont="1" applyFill="1" applyBorder="1" applyAlignment="1" applyProtection="1">
      <alignment horizontal="center" vertical="center"/>
      <protection locked="0"/>
    </xf>
    <xf numFmtId="165" fontId="6" fillId="2" borderId="13" xfId="0" applyNumberFormat="1" applyFont="1" applyFill="1" applyBorder="1" applyAlignment="1" applyProtection="1">
      <alignment horizontal="center" vertical="center"/>
      <protection locked="0"/>
    </xf>
    <xf numFmtId="164" fontId="9" fillId="0" borderId="5" xfId="0" applyNumberFormat="1" applyFont="1" applyFill="1" applyBorder="1" applyAlignment="1" applyProtection="1">
      <alignment horizontal="center" vertical="center"/>
    </xf>
    <xf numFmtId="164" fontId="9" fillId="0" borderId="0" xfId="0" applyNumberFormat="1" applyFont="1" applyFill="1" applyBorder="1" applyAlignment="1" applyProtection="1">
      <alignment horizontal="center" vertical="center"/>
    </xf>
    <xf numFmtId="164" fontId="9" fillId="0" borderId="14" xfId="0" applyNumberFormat="1" applyFont="1" applyFill="1" applyBorder="1" applyAlignment="1" applyProtection="1">
      <alignment horizontal="center" vertical="center"/>
    </xf>
    <xf numFmtId="0" fontId="1" fillId="3" borderId="15" xfId="0" applyFont="1" applyFill="1" applyBorder="1" applyAlignment="1" applyProtection="1">
      <alignment horizontal="center" vertical="center"/>
    </xf>
    <xf numFmtId="0" fontId="1" fillId="3" borderId="13" xfId="0" applyFont="1" applyFill="1" applyBorder="1" applyAlignment="1" applyProtection="1">
      <alignment horizontal="center" vertical="center"/>
    </xf>
    <xf numFmtId="2" fontId="0" fillId="2" borderId="15" xfId="0" applyNumberFormat="1" applyFill="1" applyBorder="1" applyAlignment="1" applyProtection="1">
      <alignment horizontal="center" vertical="center"/>
      <protection locked="0"/>
    </xf>
    <xf numFmtId="2" fontId="0" fillId="2" borderId="13" xfId="0" applyNumberFormat="1" applyFill="1" applyBorder="1" applyAlignment="1" applyProtection="1">
      <alignment horizontal="center" vertical="center"/>
      <protection locked="0"/>
    </xf>
    <xf numFmtId="0" fontId="1" fillId="3" borderId="12" xfId="0" applyFont="1" applyFill="1" applyBorder="1" applyAlignment="1" applyProtection="1">
      <alignment horizontal="center" vertical="center" wrapText="1"/>
    </xf>
    <xf numFmtId="0" fontId="1" fillId="3" borderId="2" xfId="0" applyFont="1" applyFill="1" applyBorder="1" applyAlignment="1" applyProtection="1">
      <alignment horizontal="center" vertical="center" wrapText="1"/>
    </xf>
    <xf numFmtId="0" fontId="1" fillId="3" borderId="1" xfId="0" applyFont="1" applyFill="1" applyBorder="1" applyAlignment="1" applyProtection="1">
      <alignment horizontal="center" vertical="center" wrapText="1"/>
    </xf>
    <xf numFmtId="164" fontId="6" fillId="2" borderId="15" xfId="0" applyNumberFormat="1" applyFont="1" applyFill="1" applyBorder="1" applyAlignment="1" applyProtection="1">
      <alignment horizontal="center" vertical="center"/>
      <protection locked="0"/>
    </xf>
    <xf numFmtId="164" fontId="6" fillId="2" borderId="16" xfId="0" applyNumberFormat="1" applyFont="1" applyFill="1" applyBorder="1" applyAlignment="1" applyProtection="1">
      <alignment horizontal="center" vertical="center"/>
      <protection locked="0"/>
    </xf>
    <xf numFmtId="164" fontId="6" fillId="2" borderId="13" xfId="0" applyNumberFormat="1" applyFont="1" applyFill="1" applyBorder="1" applyAlignment="1" applyProtection="1">
      <alignment horizontal="center" vertical="center"/>
      <protection locked="0"/>
    </xf>
    <xf numFmtId="0" fontId="6" fillId="2" borderId="15" xfId="0" applyFont="1" applyFill="1" applyBorder="1" applyAlignment="1" applyProtection="1">
      <alignment horizontal="center" vertical="center"/>
      <protection locked="0"/>
    </xf>
    <xf numFmtId="0" fontId="6" fillId="2" borderId="16" xfId="0" applyFont="1" applyFill="1" applyBorder="1" applyAlignment="1" applyProtection="1">
      <alignment horizontal="center" vertical="center"/>
      <protection locked="0"/>
    </xf>
    <xf numFmtId="0" fontId="6" fillId="2" borderId="13" xfId="0" applyFont="1" applyFill="1" applyBorder="1" applyAlignment="1" applyProtection="1">
      <alignment horizontal="center" vertical="center"/>
      <protection locked="0"/>
    </xf>
    <xf numFmtId="0" fontId="1" fillId="3" borderId="15" xfId="0" applyFont="1" applyFill="1" applyBorder="1" applyAlignment="1" applyProtection="1">
      <alignment horizontal="left" vertical="center"/>
    </xf>
    <xf numFmtId="0" fontId="1" fillId="3" borderId="16" xfId="0" applyFont="1" applyFill="1" applyBorder="1" applyAlignment="1" applyProtection="1">
      <alignment horizontal="left" vertical="center"/>
    </xf>
    <xf numFmtId="0" fontId="1" fillId="3" borderId="13" xfId="0" applyFont="1" applyFill="1" applyBorder="1" applyAlignment="1" applyProtection="1">
      <alignment horizontal="left" vertical="center"/>
    </xf>
    <xf numFmtId="0" fontId="6" fillId="2" borderId="15" xfId="0" applyNumberFormat="1" applyFont="1" applyFill="1" applyBorder="1" applyAlignment="1" applyProtection="1">
      <alignment horizontal="center" vertical="top" wrapText="1"/>
      <protection locked="0"/>
    </xf>
    <xf numFmtId="0" fontId="6" fillId="2" borderId="16" xfId="0" applyNumberFormat="1" applyFont="1" applyFill="1" applyBorder="1" applyAlignment="1" applyProtection="1">
      <alignment horizontal="center" vertical="top" wrapText="1"/>
      <protection locked="0"/>
    </xf>
    <xf numFmtId="0" fontId="6" fillId="2" borderId="13" xfId="0" applyNumberFormat="1" applyFont="1" applyFill="1" applyBorder="1" applyAlignment="1" applyProtection="1">
      <alignment horizontal="center" vertical="top" wrapText="1"/>
      <protection locked="0"/>
    </xf>
    <xf numFmtId="2" fontId="6" fillId="2" borderId="15" xfId="0" applyNumberFormat="1" applyFont="1" applyFill="1" applyBorder="1" applyAlignment="1" applyProtection="1">
      <alignment horizontal="center" vertical="center"/>
      <protection locked="0"/>
    </xf>
    <xf numFmtId="2" fontId="6" fillId="2" borderId="16" xfId="0" applyNumberFormat="1" applyFont="1" applyFill="1" applyBorder="1" applyAlignment="1" applyProtection="1">
      <alignment horizontal="center" vertical="center"/>
      <protection locked="0"/>
    </xf>
    <xf numFmtId="2" fontId="6" fillId="2" borderId="13" xfId="0" applyNumberFormat="1" applyFont="1" applyFill="1" applyBorder="1" applyAlignment="1" applyProtection="1">
      <alignment horizontal="center" vertical="center"/>
      <protection locked="0"/>
    </xf>
    <xf numFmtId="0" fontId="1" fillId="3" borderId="3" xfId="0" applyFont="1" applyFill="1" applyBorder="1" applyAlignment="1" applyProtection="1">
      <alignment horizontal="left" vertical="center"/>
    </xf>
    <xf numFmtId="164" fontId="1" fillId="3" borderId="3" xfId="0" applyNumberFormat="1" applyFont="1" applyFill="1" applyBorder="1" applyAlignment="1" applyProtection="1">
      <alignment horizontal="left" vertical="center"/>
    </xf>
    <xf numFmtId="0" fontId="1" fillId="3" borderId="3" xfId="0" applyFont="1" applyFill="1" applyBorder="1" applyAlignment="1" applyProtection="1">
      <alignment horizontal="left" vertical="center" wrapText="1"/>
    </xf>
    <xf numFmtId="0" fontId="1" fillId="4" borderId="15" xfId="0" applyFont="1" applyFill="1" applyBorder="1" applyAlignment="1" applyProtection="1">
      <alignment horizontal="left" vertical="center"/>
    </xf>
    <xf numFmtId="0" fontId="1" fillId="4" borderId="13" xfId="0" applyFont="1" applyFill="1" applyBorder="1" applyAlignment="1" applyProtection="1">
      <alignment horizontal="left" vertical="center"/>
    </xf>
    <xf numFmtId="0" fontId="11" fillId="2" borderId="16" xfId="0" applyNumberFormat="1" applyFont="1" applyFill="1" applyBorder="1" applyAlignment="1" applyProtection="1">
      <alignment horizontal="center" vertical="top" wrapText="1"/>
      <protection locked="0"/>
    </xf>
    <xf numFmtId="0" fontId="11" fillId="2" borderId="13" xfId="0" applyNumberFormat="1" applyFont="1" applyFill="1" applyBorder="1" applyAlignment="1" applyProtection="1">
      <alignment horizontal="center" vertical="top" wrapText="1"/>
      <protection locked="0"/>
    </xf>
    <xf numFmtId="168" fontId="6" fillId="2" borderId="3" xfId="0" applyNumberFormat="1" applyFont="1" applyFill="1" applyBorder="1" applyAlignment="1" applyProtection="1">
      <alignment horizontal="center" vertical="center"/>
      <protection locked="0"/>
    </xf>
    <xf numFmtId="0" fontId="6" fillId="2" borderId="3" xfId="0" applyFont="1" applyFill="1" applyBorder="1" applyAlignment="1" applyProtection="1">
      <alignment horizontal="center" vertical="center"/>
      <protection locked="0"/>
    </xf>
    <xf numFmtId="0" fontId="1" fillId="3" borderId="17" xfId="0" applyFont="1" applyFill="1" applyBorder="1" applyAlignment="1" applyProtection="1">
      <alignment horizontal="center" vertical="center" wrapText="1"/>
    </xf>
    <xf numFmtId="0" fontId="1" fillId="3" borderId="21" xfId="0" applyFont="1" applyFill="1" applyBorder="1" applyAlignment="1" applyProtection="1">
      <alignment horizontal="center" vertical="center" wrapText="1"/>
    </xf>
    <xf numFmtId="0" fontId="1" fillId="3" borderId="19" xfId="0" applyFont="1" applyFill="1" applyBorder="1" applyAlignment="1" applyProtection="1">
      <alignment horizontal="center" vertical="center" wrapText="1"/>
    </xf>
    <xf numFmtId="0" fontId="0" fillId="0" borderId="15" xfId="0" applyBorder="1" applyAlignment="1" applyProtection="1">
      <alignment horizontal="center" vertical="center"/>
    </xf>
    <xf numFmtId="0" fontId="0" fillId="0" borderId="13" xfId="0" applyBorder="1" applyAlignment="1" applyProtection="1">
      <alignment horizontal="center" vertical="center"/>
    </xf>
    <xf numFmtId="165" fontId="0" fillId="0" borderId="15" xfId="0" applyNumberFormat="1" applyBorder="1" applyAlignment="1" applyProtection="1">
      <alignment horizontal="center" vertical="center"/>
    </xf>
    <xf numFmtId="165" fontId="0" fillId="0" borderId="13" xfId="0" applyNumberFormat="1" applyBorder="1" applyAlignment="1" applyProtection="1">
      <alignment horizontal="center" vertical="center"/>
    </xf>
    <xf numFmtId="164" fontId="6" fillId="0" borderId="15" xfId="0" applyNumberFormat="1" applyFont="1" applyFill="1" applyBorder="1" applyAlignment="1" applyProtection="1">
      <alignment horizontal="center" vertical="center" wrapText="1"/>
    </xf>
    <xf numFmtId="164" fontId="6" fillId="0" borderId="13" xfId="0" applyNumberFormat="1" applyFont="1" applyFill="1" applyBorder="1" applyAlignment="1" applyProtection="1">
      <alignment horizontal="center" vertical="center" wrapText="1"/>
    </xf>
    <xf numFmtId="169" fontId="6" fillId="0" borderId="15" xfId="0" applyNumberFormat="1" applyFont="1" applyFill="1" applyBorder="1" applyAlignment="1" applyProtection="1">
      <alignment horizontal="center" vertical="center" wrapText="1"/>
    </xf>
    <xf numFmtId="169" fontId="6" fillId="0" borderId="13" xfId="0" applyNumberFormat="1" applyFont="1" applyFill="1" applyBorder="1" applyAlignment="1" applyProtection="1">
      <alignment horizontal="center" vertical="center" wrapText="1"/>
    </xf>
    <xf numFmtId="0" fontId="1" fillId="4" borderId="15" xfId="0" applyFont="1" applyFill="1" applyBorder="1" applyAlignment="1" applyProtection="1">
      <alignment horizontal="center" vertical="center"/>
    </xf>
    <xf numFmtId="0" fontId="1" fillId="4" borderId="13" xfId="0" applyFont="1" applyFill="1" applyBorder="1" applyAlignment="1" applyProtection="1">
      <alignment horizontal="center" vertical="center"/>
    </xf>
    <xf numFmtId="0" fontId="1" fillId="0" borderId="16" xfId="0" applyFont="1" applyFill="1" applyBorder="1" applyAlignment="1" applyProtection="1">
      <alignment horizontal="center" vertical="center"/>
    </xf>
    <xf numFmtId="4" fontId="0" fillId="2" borderId="3" xfId="0" applyNumberFormat="1" applyFill="1" applyBorder="1" applyAlignment="1" applyProtection="1">
      <alignment horizontal="center" vertical="center"/>
      <protection locked="0"/>
    </xf>
    <xf numFmtId="4" fontId="0" fillId="2" borderId="13" xfId="0" applyNumberFormat="1" applyFill="1" applyBorder="1" applyAlignment="1" applyProtection="1">
      <alignment horizontal="center" vertical="center"/>
      <protection locked="0"/>
    </xf>
    <xf numFmtId="0" fontId="10" fillId="3" borderId="15" xfId="0" applyFont="1" applyFill="1" applyBorder="1" applyAlignment="1" applyProtection="1">
      <alignment horizontal="center" vertical="center"/>
    </xf>
    <xf numFmtId="0" fontId="10" fillId="3" borderId="16" xfId="0" applyFont="1" applyFill="1" applyBorder="1" applyAlignment="1" applyProtection="1">
      <alignment horizontal="center" vertical="center"/>
    </xf>
    <xf numFmtId="0" fontId="10" fillId="3" borderId="13" xfId="0" applyFont="1" applyFill="1" applyBorder="1" applyAlignment="1" applyProtection="1">
      <alignment horizontal="center" vertical="center"/>
    </xf>
    <xf numFmtId="0" fontId="1" fillId="3" borderId="3" xfId="0" applyFont="1" applyFill="1" applyBorder="1" applyAlignment="1" applyProtection="1">
      <alignment horizontal="center" vertical="center" wrapText="1"/>
    </xf>
    <xf numFmtId="0" fontId="1" fillId="3" borderId="21" xfId="0" applyFont="1" applyFill="1" applyBorder="1" applyAlignment="1" applyProtection="1">
      <alignment horizontal="center" vertical="center"/>
    </xf>
    <xf numFmtId="0" fontId="1" fillId="3" borderId="22" xfId="0" applyFont="1" applyFill="1" applyBorder="1" applyAlignment="1" applyProtection="1">
      <alignment horizontal="center" vertical="center"/>
    </xf>
    <xf numFmtId="0" fontId="1" fillId="3" borderId="19" xfId="0" applyFont="1" applyFill="1" applyBorder="1" applyAlignment="1" applyProtection="1">
      <alignment horizontal="center" vertical="center"/>
    </xf>
    <xf numFmtId="0" fontId="1" fillId="3" borderId="20" xfId="0" applyFont="1" applyFill="1" applyBorder="1" applyAlignment="1" applyProtection="1">
      <alignment horizontal="center" vertical="center"/>
    </xf>
    <xf numFmtId="0" fontId="1" fillId="3" borderId="16" xfId="0" applyFont="1" applyFill="1" applyBorder="1" applyAlignment="1" applyProtection="1">
      <alignment horizontal="center" vertical="center"/>
    </xf>
    <xf numFmtId="0" fontId="1" fillId="3" borderId="18" xfId="0" applyFont="1" applyFill="1" applyBorder="1" applyAlignment="1" applyProtection="1">
      <alignment horizontal="center" vertical="center" wrapText="1"/>
    </xf>
    <xf numFmtId="0" fontId="1" fillId="3" borderId="22" xfId="0" applyFont="1" applyFill="1" applyBorder="1" applyAlignment="1" applyProtection="1">
      <alignment horizontal="center" vertical="center" wrapText="1"/>
    </xf>
    <xf numFmtId="0" fontId="1" fillId="3" borderId="20" xfId="0" applyFont="1" applyFill="1" applyBorder="1" applyAlignment="1" applyProtection="1">
      <alignment horizontal="center" vertical="center" wrapText="1"/>
    </xf>
    <xf numFmtId="169" fontId="1" fillId="0" borderId="3" xfId="0" applyNumberFormat="1" applyFont="1" applyFill="1" applyBorder="1" applyAlignment="1" applyProtection="1">
      <alignment horizontal="center" vertical="center"/>
    </xf>
  </cellXfs>
  <cellStyles count="1">
    <cellStyle name="Normal" xfId="0" builtinId="0"/>
  </cellStyles>
  <dxfs count="10">
    <dxf>
      <font>
        <color rgb="FFFF0000"/>
      </font>
    </dxf>
    <dxf>
      <font>
        <color rgb="FFFF0000"/>
      </font>
    </dxf>
    <dxf>
      <font>
        <color rgb="FFFF0000"/>
      </font>
    </dxf>
    <dxf>
      <font>
        <condense val="0"/>
        <extend val="0"/>
        <color indexed="10"/>
      </font>
    </dxf>
    <dxf>
      <font>
        <condense val="0"/>
        <extend val="0"/>
        <color indexed="10"/>
      </font>
    </dxf>
    <dxf>
      <font>
        <condense val="0"/>
        <extend val="0"/>
        <color indexed="10"/>
      </font>
    </dxf>
    <dxf>
      <font>
        <condense val="0"/>
        <extend val="0"/>
        <color indexed="10"/>
      </font>
    </dxf>
    <dxf>
      <font>
        <color rgb="FFFF0000"/>
      </font>
    </dxf>
    <dxf>
      <font>
        <condense val="0"/>
        <extend val="0"/>
        <color indexed="10"/>
      </font>
    </dxf>
    <dxf>
      <font>
        <condense val="0"/>
        <extend val="0"/>
        <color indexed="10"/>
      </font>
    </dxf>
  </dxfs>
  <tableStyles count="0" defaultTableStyle="TableStyleMedium9" defaultPivotStyle="PivotStyleLight16"/>
  <colors>
    <mruColors>
      <color rgb="FFCCFFCC"/>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12</xdr:col>
      <xdr:colOff>76201</xdr:colOff>
      <xdr:row>0</xdr:row>
      <xdr:rowOff>85725</xdr:rowOff>
    </xdr:from>
    <xdr:to>
      <xdr:col>12</xdr:col>
      <xdr:colOff>626437</xdr:colOff>
      <xdr:row>2</xdr:row>
      <xdr:rowOff>104441</xdr:rowOff>
    </xdr:to>
    <xdr:pic>
      <xdr:nvPicPr>
        <xdr:cNvPr id="9" name="Picture 8"/>
        <xdr:cNvPicPr>
          <a:picLocks noChangeAspect="1"/>
        </xdr:cNvPicPr>
      </xdr:nvPicPr>
      <xdr:blipFill>
        <a:blip xmlns:r="http://schemas.openxmlformats.org/officeDocument/2006/relationships" r:embed="rId1"/>
        <a:stretch>
          <a:fillRect/>
        </a:stretch>
      </xdr:blipFill>
      <xdr:spPr>
        <a:xfrm>
          <a:off x="7448551" y="85725"/>
          <a:ext cx="550236" cy="46639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5"/>
  <sheetViews>
    <sheetView showGridLines="0" tabSelected="1" zoomScaleNormal="100" workbookViewId="0">
      <selection activeCell="F4" sqref="F4:H4"/>
    </sheetView>
  </sheetViews>
  <sheetFormatPr defaultColWidth="8.85546875" defaultRowHeight="14.25" customHeight="1" x14ac:dyDescent="0.2"/>
  <cols>
    <col min="1" max="1" width="3.7109375" style="6" customWidth="1"/>
    <col min="2" max="7" width="6.7109375" style="6" customWidth="1"/>
    <col min="8" max="9" width="18.7109375" style="6" customWidth="1"/>
    <col min="10" max="13" width="9.7109375" style="6" customWidth="1"/>
    <col min="14" max="14" width="3.7109375" style="11" customWidth="1"/>
    <col min="15" max="15" width="8.85546875" style="6" customWidth="1"/>
    <col min="16" max="16" width="11" style="13" hidden="1" customWidth="1"/>
    <col min="17" max="18" width="8.85546875" style="6" hidden="1" customWidth="1"/>
    <col min="19" max="19" width="8.85546875" style="6" customWidth="1"/>
    <col min="20" max="16384" width="8.85546875" style="6"/>
  </cols>
  <sheetData>
    <row r="1" spans="1:18" ht="21" customHeight="1" thickTop="1" x14ac:dyDescent="0.2">
      <c r="A1" s="5"/>
      <c r="B1" s="45">
        <v>43525</v>
      </c>
      <c r="C1" s="45"/>
      <c r="D1" s="54" t="s">
        <v>62</v>
      </c>
      <c r="E1" s="54"/>
      <c r="F1" s="54"/>
      <c r="G1" s="54"/>
      <c r="H1" s="54"/>
      <c r="I1" s="54"/>
      <c r="J1" s="54"/>
      <c r="K1" s="54"/>
      <c r="L1" s="54"/>
      <c r="M1" s="26"/>
      <c r="N1" s="16"/>
    </row>
    <row r="2" spans="1:18" ht="14.25" customHeight="1" x14ac:dyDescent="0.2">
      <c r="A2" s="7"/>
      <c r="B2" s="46"/>
      <c r="C2" s="46"/>
      <c r="D2" s="55"/>
      <c r="E2" s="55"/>
      <c r="F2" s="55"/>
      <c r="G2" s="55"/>
      <c r="H2" s="55"/>
      <c r="I2" s="55"/>
      <c r="J2" s="55"/>
      <c r="K2" s="55"/>
      <c r="L2" s="55"/>
      <c r="M2" s="27"/>
      <c r="N2" s="17"/>
    </row>
    <row r="3" spans="1:18" ht="14.25" customHeight="1" x14ac:dyDescent="0.2">
      <c r="A3" s="10"/>
      <c r="B3" s="47"/>
      <c r="C3" s="47"/>
      <c r="D3" s="56"/>
      <c r="E3" s="56"/>
      <c r="F3" s="56"/>
      <c r="G3" s="56"/>
      <c r="H3" s="56"/>
      <c r="I3" s="56"/>
      <c r="J3" s="56"/>
      <c r="K3" s="56"/>
      <c r="L3" s="56"/>
      <c r="M3" s="27"/>
      <c r="N3" s="17"/>
    </row>
    <row r="4" spans="1:18" ht="14.25" customHeight="1" x14ac:dyDescent="0.2">
      <c r="A4" s="10"/>
      <c r="B4" s="80" t="s">
        <v>21</v>
      </c>
      <c r="C4" s="80"/>
      <c r="D4" s="80"/>
      <c r="E4" s="80"/>
      <c r="F4" s="48"/>
      <c r="G4" s="49"/>
      <c r="H4" s="50"/>
      <c r="I4" s="70" t="s">
        <v>52</v>
      </c>
      <c r="J4" s="72"/>
      <c r="K4" s="64"/>
      <c r="L4" s="65"/>
      <c r="M4" s="66"/>
      <c r="N4" s="9"/>
      <c r="Q4" s="11"/>
      <c r="R4" s="11"/>
    </row>
    <row r="5" spans="1:18" ht="14.25" customHeight="1" x14ac:dyDescent="0.2">
      <c r="A5" s="10"/>
      <c r="B5" s="70" t="s">
        <v>4</v>
      </c>
      <c r="C5" s="71"/>
      <c r="D5" s="71"/>
      <c r="E5" s="72"/>
      <c r="F5" s="42"/>
      <c r="G5" s="43"/>
      <c r="H5" s="44"/>
      <c r="I5" s="82" t="s">
        <v>59</v>
      </c>
      <c r="J5" s="83"/>
      <c r="K5" s="73"/>
      <c r="L5" s="74"/>
      <c r="M5" s="75"/>
      <c r="N5" s="9"/>
      <c r="P5" s="6"/>
    </row>
    <row r="6" spans="1:18" ht="14.25" customHeight="1" x14ac:dyDescent="0.2">
      <c r="A6" s="10"/>
      <c r="B6" s="79" t="s">
        <v>9</v>
      </c>
      <c r="C6" s="79"/>
      <c r="D6" s="79"/>
      <c r="E6" s="79"/>
      <c r="F6" s="67"/>
      <c r="G6" s="68"/>
      <c r="H6" s="69"/>
      <c r="I6" s="82" t="s">
        <v>60</v>
      </c>
      <c r="J6" s="83"/>
      <c r="K6" s="73"/>
      <c r="L6" s="74"/>
      <c r="M6" s="75"/>
      <c r="N6" s="9"/>
      <c r="P6" s="6"/>
      <c r="Q6" s="38"/>
      <c r="R6" s="38"/>
    </row>
    <row r="7" spans="1:18" ht="14.25" customHeight="1" x14ac:dyDescent="0.2">
      <c r="A7" s="10"/>
      <c r="B7" s="79" t="s">
        <v>10</v>
      </c>
      <c r="C7" s="79"/>
      <c r="D7" s="79"/>
      <c r="E7" s="79"/>
      <c r="F7" s="67" t="s">
        <v>61</v>
      </c>
      <c r="G7" s="68"/>
      <c r="H7" s="69"/>
      <c r="I7" s="40" t="s">
        <v>13</v>
      </c>
      <c r="J7" s="41"/>
      <c r="K7" s="84"/>
      <c r="L7" s="84"/>
      <c r="M7" s="85"/>
      <c r="N7" s="9"/>
      <c r="Q7" s="11"/>
      <c r="R7" s="11"/>
    </row>
    <row r="8" spans="1:18" s="37" customFormat="1" ht="14.25" customHeight="1" x14ac:dyDescent="0.2">
      <c r="A8" s="36"/>
      <c r="B8" s="101"/>
      <c r="C8" s="101"/>
      <c r="D8" s="101"/>
      <c r="E8" s="101"/>
      <c r="F8" s="101"/>
      <c r="G8" s="101"/>
      <c r="H8" s="101"/>
      <c r="I8" s="101"/>
      <c r="J8" s="101"/>
      <c r="K8" s="101"/>
      <c r="L8" s="101"/>
      <c r="M8" s="101"/>
      <c r="N8" s="9"/>
      <c r="P8" s="11"/>
    </row>
    <row r="9" spans="1:18" ht="14.25" customHeight="1" x14ac:dyDescent="0.2">
      <c r="A9" s="10"/>
      <c r="B9" s="79" t="s">
        <v>45</v>
      </c>
      <c r="C9" s="79"/>
      <c r="D9" s="79"/>
      <c r="E9" s="79"/>
      <c r="F9" s="51"/>
      <c r="G9" s="52"/>
      <c r="H9" s="53"/>
      <c r="I9" s="104" t="s">
        <v>50</v>
      </c>
      <c r="J9" s="105"/>
      <c r="K9" s="106"/>
      <c r="L9" s="102"/>
      <c r="M9" s="103"/>
      <c r="N9" s="17"/>
    </row>
    <row r="10" spans="1:18" ht="14.25" customHeight="1" x14ac:dyDescent="0.2">
      <c r="A10" s="10"/>
      <c r="B10" s="80" t="s">
        <v>2</v>
      </c>
      <c r="C10" s="80"/>
      <c r="D10" s="80"/>
      <c r="E10" s="80"/>
      <c r="F10" s="51"/>
      <c r="G10" s="52"/>
      <c r="H10" s="53"/>
      <c r="I10" s="61" t="s">
        <v>23</v>
      </c>
      <c r="J10" s="57" t="s">
        <v>54</v>
      </c>
      <c r="K10" s="58"/>
      <c r="L10" s="99" t="s">
        <v>55</v>
      </c>
      <c r="M10" s="100"/>
      <c r="N10" s="17"/>
    </row>
    <row r="11" spans="1:18" ht="14.25" customHeight="1" x14ac:dyDescent="0.2">
      <c r="A11" s="10"/>
      <c r="B11" s="79" t="s">
        <v>46</v>
      </c>
      <c r="C11" s="79"/>
      <c r="D11" s="79"/>
      <c r="E11" s="79"/>
      <c r="F11" s="64"/>
      <c r="G11" s="65"/>
      <c r="H11" s="66"/>
      <c r="I11" s="62"/>
      <c r="J11" s="57" t="s">
        <v>15</v>
      </c>
      <c r="K11" s="58"/>
      <c r="L11" s="59"/>
      <c r="M11" s="60"/>
      <c r="N11" s="17"/>
    </row>
    <row r="12" spans="1:18" ht="14.25" customHeight="1" x14ac:dyDescent="0.2">
      <c r="A12" s="10"/>
      <c r="B12" s="81" t="s">
        <v>24</v>
      </c>
      <c r="C12" s="81"/>
      <c r="D12" s="81"/>
      <c r="E12" s="81"/>
      <c r="F12" s="76"/>
      <c r="G12" s="77"/>
      <c r="H12" s="78"/>
      <c r="I12" s="63"/>
      <c r="J12" s="57" t="s">
        <v>14</v>
      </c>
      <c r="K12" s="58"/>
      <c r="L12" s="59"/>
      <c r="M12" s="60"/>
      <c r="N12" s="17"/>
    </row>
    <row r="13" spans="1:18" ht="14.25" customHeight="1" x14ac:dyDescent="0.2">
      <c r="A13" s="10"/>
      <c r="D13" s="11"/>
      <c r="E13" s="11"/>
      <c r="F13" s="11"/>
      <c r="G13" s="11"/>
      <c r="H13" s="12"/>
      <c r="I13" s="11"/>
      <c r="J13" s="11"/>
      <c r="K13" s="11"/>
      <c r="L13" s="12"/>
      <c r="M13" s="12"/>
      <c r="N13" s="17"/>
    </row>
    <row r="14" spans="1:18" ht="14.25" customHeight="1" x14ac:dyDescent="0.2">
      <c r="A14" s="10"/>
      <c r="B14" s="57" t="s">
        <v>1</v>
      </c>
      <c r="C14" s="112"/>
      <c r="D14" s="112"/>
      <c r="E14" s="58"/>
      <c r="F14" s="88" t="s">
        <v>51</v>
      </c>
      <c r="G14" s="113"/>
      <c r="H14" s="57" t="s">
        <v>20</v>
      </c>
      <c r="I14" s="112"/>
      <c r="J14" s="112"/>
      <c r="K14" s="112"/>
      <c r="L14" s="112"/>
      <c r="M14" s="58"/>
      <c r="N14" s="17"/>
    </row>
    <row r="15" spans="1:18" ht="14.25" customHeight="1" x14ac:dyDescent="0.2">
      <c r="A15" s="10"/>
      <c r="B15" s="108" t="s">
        <v>47</v>
      </c>
      <c r="C15" s="109"/>
      <c r="D15" s="108" t="s">
        <v>0</v>
      </c>
      <c r="E15" s="109"/>
      <c r="F15" s="89"/>
      <c r="G15" s="114"/>
      <c r="H15" s="88" t="s">
        <v>48</v>
      </c>
      <c r="I15" s="61" t="s">
        <v>49</v>
      </c>
      <c r="J15" s="88" t="s">
        <v>22</v>
      </c>
      <c r="K15" s="113"/>
      <c r="L15" s="107" t="s">
        <v>19</v>
      </c>
      <c r="M15" s="107"/>
      <c r="N15" s="17"/>
    </row>
    <row r="16" spans="1:18" ht="14.25" customHeight="1" x14ac:dyDescent="0.2">
      <c r="A16" s="10"/>
      <c r="B16" s="108"/>
      <c r="C16" s="109"/>
      <c r="D16" s="108"/>
      <c r="E16" s="109"/>
      <c r="F16" s="89"/>
      <c r="G16" s="114"/>
      <c r="H16" s="89"/>
      <c r="I16" s="62"/>
      <c r="J16" s="89"/>
      <c r="K16" s="114"/>
      <c r="L16" s="107"/>
      <c r="M16" s="107"/>
      <c r="N16" s="17"/>
    </row>
    <row r="17" spans="1:18" ht="14.25" customHeight="1" x14ac:dyDescent="0.2">
      <c r="A17" s="10"/>
      <c r="B17" s="110"/>
      <c r="C17" s="111"/>
      <c r="D17" s="110"/>
      <c r="E17" s="111"/>
      <c r="F17" s="90"/>
      <c r="G17" s="115"/>
      <c r="H17" s="90"/>
      <c r="I17" s="63"/>
      <c r="J17" s="90"/>
      <c r="K17" s="115"/>
      <c r="L17" s="107"/>
      <c r="M17" s="107"/>
      <c r="N17" s="17"/>
    </row>
    <row r="18" spans="1:18" ht="14.25" customHeight="1" x14ac:dyDescent="0.2">
      <c r="A18" s="10"/>
      <c r="B18" s="93" t="str">
        <f>IF(OR($F$9="",F12="≤ 45 mph",F12="",$K$5="",$K$5="No",$K$6="",$K$6="No"),"",$F$9)</f>
        <v/>
      </c>
      <c r="C18" s="94"/>
      <c r="D18" s="93" t="str">
        <f>IF($F$10="","",IF(B18="","",IF(ABS($F$10-$F$9)&lt;528,$F$10,IF($F$10&gt;$F$9,B18+528,B18-528))))</f>
        <v/>
      </c>
      <c r="E18" s="94"/>
      <c r="F18" s="91" t="str">
        <f>IF(D18="","",ABS(D18-B18))</f>
        <v/>
      </c>
      <c r="G18" s="92"/>
      <c r="H18" s="31" t="str">
        <f>IF($F18="","","NA")</f>
        <v/>
      </c>
      <c r="I18" s="32"/>
      <c r="J18" s="95" t="str">
        <f>IF($F18="","","NA")</f>
        <v/>
      </c>
      <c r="K18" s="96"/>
      <c r="L18" s="97" t="str">
        <f>IF(AND(P18="CW",F18&lt;100),IF(I18&lt;60,(1800-30*ROUND(I18,1))*F18/528,0),P18)</f>
        <v/>
      </c>
      <c r="M18" s="98"/>
      <c r="N18" s="17"/>
      <c r="P18" s="28" t="str">
        <f>IF(OR($F$11="",F18="",I18="",$F$12=""),"",IF(F$12="&gt; 35 mph and ≤ 45 mph",0,IF(OR(I18&lt;0,ISTEXT(I18)),"Invalid Entry",IF(ROUND(I18,1)&lt;40,600*F18/528,IF(ROUND(I18,1)&gt;=70,"CW",IF(AND(ROUND(I18,1)&gt;=60,ROUND(I18,1)&lt;70),0,(1800-30*ROUND(I18,1))*F18/528))))))</f>
        <v/>
      </c>
      <c r="Q18" s="6" t="str">
        <f>IF(L18="","",IF(L18="CW",1,0))</f>
        <v/>
      </c>
      <c r="R18" s="6" t="str">
        <f>IF(L18="","",IF(L18="Invalid Entry",1,0))</f>
        <v/>
      </c>
    </row>
    <row r="19" spans="1:18" ht="14.25" customHeight="1" x14ac:dyDescent="0.2">
      <c r="A19" s="10"/>
      <c r="B19" s="93" t="str">
        <f t="shared" ref="B19:B57" si="0">IF(D18="","",IF(D18=$F$10,"",D18))</f>
        <v/>
      </c>
      <c r="C19" s="94"/>
      <c r="D19" s="93" t="str">
        <f t="shared" ref="D19:D57" si="1">IF(B19="","",IF($F$10&gt;$F$9,IF(B19+528&gt;$F$10,$F$10,B19+528),IF(B19-528&lt;$F$10,$F$10,B19-528)))</f>
        <v/>
      </c>
      <c r="E19" s="94"/>
      <c r="F19" s="91" t="str">
        <f>IF(D19="","",ABS(D19-B19))</f>
        <v/>
      </c>
      <c r="G19" s="92"/>
      <c r="H19" s="31" t="str">
        <f t="shared" ref="H19:H57" si="2">IF($F19="","","NA")</f>
        <v/>
      </c>
      <c r="I19" s="32"/>
      <c r="J19" s="95" t="str">
        <f t="shared" ref="J19:J57" si="3">IF($F19="","","NA")</f>
        <v/>
      </c>
      <c r="K19" s="96"/>
      <c r="L19" s="97" t="str">
        <f t="shared" ref="L19:L57" si="4">IF(AND(P19="CW",F19&lt;100),IF(I19&lt;60,(1800-30*ROUND(I19,1))*F19/528,0),P19)</f>
        <v/>
      </c>
      <c r="M19" s="98"/>
      <c r="N19" s="17"/>
      <c r="P19" s="28" t="str">
        <f t="shared" ref="P19:P57" si="5">IF(OR($F$11="",F19="",I19="",$F$12=""),"",IF(F$12="&gt; 35 mph and ≤ 45 mph",0,IF(OR(I19&lt;0,ISTEXT(I19)),"Invalid Entry",IF(ROUND(I19,1)&lt;40,600*F19/528,IF(ROUND(I19,1)&gt;=70,"CW",IF(AND(ROUND(I19,1)&gt;=60,ROUND(I19,1)&lt;70),0,(1800-30*ROUND(I19,1))*F19/528))))))</f>
        <v/>
      </c>
      <c r="Q19" s="6" t="str">
        <f t="shared" ref="Q19:Q57" si="6">IF(L19="","",IF(L19="CW",1,0))</f>
        <v/>
      </c>
      <c r="R19" s="6" t="str">
        <f t="shared" ref="R19:R57" si="7">IF(L19="","",IF(L19="Invalid Entry",1,0))</f>
        <v/>
      </c>
    </row>
    <row r="20" spans="1:18" ht="14.25" customHeight="1" x14ac:dyDescent="0.2">
      <c r="A20" s="10"/>
      <c r="B20" s="93" t="str">
        <f t="shared" si="0"/>
        <v/>
      </c>
      <c r="C20" s="94"/>
      <c r="D20" s="93" t="str">
        <f t="shared" si="1"/>
        <v/>
      </c>
      <c r="E20" s="94"/>
      <c r="F20" s="91" t="str">
        <f t="shared" ref="F20:F57" si="8">IF(D20="","",ABS(D20-B20))</f>
        <v/>
      </c>
      <c r="G20" s="92"/>
      <c r="H20" s="31" t="str">
        <f t="shared" si="2"/>
        <v/>
      </c>
      <c r="I20" s="32"/>
      <c r="J20" s="95" t="str">
        <f t="shared" si="3"/>
        <v/>
      </c>
      <c r="K20" s="96"/>
      <c r="L20" s="97" t="str">
        <f t="shared" si="4"/>
        <v/>
      </c>
      <c r="M20" s="98"/>
      <c r="N20" s="17"/>
      <c r="P20" s="28" t="str">
        <f t="shared" si="5"/>
        <v/>
      </c>
      <c r="Q20" s="6" t="str">
        <f t="shared" si="6"/>
        <v/>
      </c>
      <c r="R20" s="6" t="str">
        <f t="shared" si="7"/>
        <v/>
      </c>
    </row>
    <row r="21" spans="1:18" ht="14.25" customHeight="1" x14ac:dyDescent="0.2">
      <c r="A21" s="10"/>
      <c r="B21" s="93" t="str">
        <f t="shared" si="0"/>
        <v/>
      </c>
      <c r="C21" s="94"/>
      <c r="D21" s="93" t="str">
        <f t="shared" si="1"/>
        <v/>
      </c>
      <c r="E21" s="94"/>
      <c r="F21" s="91" t="str">
        <f t="shared" si="8"/>
        <v/>
      </c>
      <c r="G21" s="92"/>
      <c r="H21" s="31" t="str">
        <f t="shared" si="2"/>
        <v/>
      </c>
      <c r="I21" s="32"/>
      <c r="J21" s="95" t="str">
        <f t="shared" si="3"/>
        <v/>
      </c>
      <c r="K21" s="96"/>
      <c r="L21" s="97" t="str">
        <f t="shared" si="4"/>
        <v/>
      </c>
      <c r="M21" s="98"/>
      <c r="N21" s="17"/>
      <c r="P21" s="28" t="str">
        <f t="shared" si="5"/>
        <v/>
      </c>
      <c r="Q21" s="6" t="str">
        <f t="shared" si="6"/>
        <v/>
      </c>
      <c r="R21" s="6" t="str">
        <f t="shared" si="7"/>
        <v/>
      </c>
    </row>
    <row r="22" spans="1:18" ht="14.25" customHeight="1" x14ac:dyDescent="0.2">
      <c r="A22" s="10"/>
      <c r="B22" s="93" t="str">
        <f t="shared" si="0"/>
        <v/>
      </c>
      <c r="C22" s="94"/>
      <c r="D22" s="93" t="str">
        <f t="shared" si="1"/>
        <v/>
      </c>
      <c r="E22" s="94"/>
      <c r="F22" s="91" t="str">
        <f t="shared" si="8"/>
        <v/>
      </c>
      <c r="G22" s="92"/>
      <c r="H22" s="31" t="str">
        <f t="shared" si="2"/>
        <v/>
      </c>
      <c r="I22" s="32"/>
      <c r="J22" s="95" t="str">
        <f t="shared" si="3"/>
        <v/>
      </c>
      <c r="K22" s="96"/>
      <c r="L22" s="97" t="str">
        <f t="shared" si="4"/>
        <v/>
      </c>
      <c r="M22" s="98"/>
      <c r="N22" s="17"/>
      <c r="P22" s="28" t="str">
        <f t="shared" si="5"/>
        <v/>
      </c>
      <c r="Q22" s="6" t="str">
        <f t="shared" si="6"/>
        <v/>
      </c>
      <c r="R22" s="6" t="str">
        <f t="shared" si="7"/>
        <v/>
      </c>
    </row>
    <row r="23" spans="1:18" ht="14.25" customHeight="1" x14ac:dyDescent="0.2">
      <c r="A23" s="10"/>
      <c r="B23" s="93" t="str">
        <f t="shared" si="0"/>
        <v/>
      </c>
      <c r="C23" s="94"/>
      <c r="D23" s="93" t="str">
        <f t="shared" si="1"/>
        <v/>
      </c>
      <c r="E23" s="94"/>
      <c r="F23" s="91" t="str">
        <f t="shared" si="8"/>
        <v/>
      </c>
      <c r="G23" s="92"/>
      <c r="H23" s="31" t="str">
        <f t="shared" si="2"/>
        <v/>
      </c>
      <c r="I23" s="32"/>
      <c r="J23" s="95" t="str">
        <f t="shared" si="3"/>
        <v/>
      </c>
      <c r="K23" s="96"/>
      <c r="L23" s="97" t="str">
        <f t="shared" si="4"/>
        <v/>
      </c>
      <c r="M23" s="98"/>
      <c r="N23" s="17"/>
      <c r="P23" s="28" t="str">
        <f t="shared" si="5"/>
        <v/>
      </c>
      <c r="Q23" s="6" t="str">
        <f t="shared" si="6"/>
        <v/>
      </c>
      <c r="R23" s="6" t="str">
        <f t="shared" si="7"/>
        <v/>
      </c>
    </row>
    <row r="24" spans="1:18" ht="14.25" customHeight="1" x14ac:dyDescent="0.2">
      <c r="A24" s="10"/>
      <c r="B24" s="93" t="str">
        <f t="shared" si="0"/>
        <v/>
      </c>
      <c r="C24" s="94"/>
      <c r="D24" s="93" t="str">
        <f t="shared" si="1"/>
        <v/>
      </c>
      <c r="E24" s="94"/>
      <c r="F24" s="91" t="str">
        <f t="shared" si="8"/>
        <v/>
      </c>
      <c r="G24" s="92"/>
      <c r="H24" s="31" t="str">
        <f t="shared" si="2"/>
        <v/>
      </c>
      <c r="I24" s="32"/>
      <c r="J24" s="95" t="str">
        <f t="shared" si="3"/>
        <v/>
      </c>
      <c r="K24" s="96"/>
      <c r="L24" s="97" t="str">
        <f t="shared" si="4"/>
        <v/>
      </c>
      <c r="M24" s="98"/>
      <c r="N24" s="17"/>
      <c r="P24" s="28" t="str">
        <f t="shared" si="5"/>
        <v/>
      </c>
      <c r="Q24" s="6" t="str">
        <f t="shared" si="6"/>
        <v/>
      </c>
      <c r="R24" s="6" t="str">
        <f t="shared" si="7"/>
        <v/>
      </c>
    </row>
    <row r="25" spans="1:18" ht="14.25" customHeight="1" x14ac:dyDescent="0.2">
      <c r="A25" s="10"/>
      <c r="B25" s="93" t="str">
        <f t="shared" si="0"/>
        <v/>
      </c>
      <c r="C25" s="94"/>
      <c r="D25" s="93" t="str">
        <f t="shared" si="1"/>
        <v/>
      </c>
      <c r="E25" s="94"/>
      <c r="F25" s="91" t="str">
        <f t="shared" si="8"/>
        <v/>
      </c>
      <c r="G25" s="92"/>
      <c r="H25" s="31" t="str">
        <f t="shared" si="2"/>
        <v/>
      </c>
      <c r="I25" s="32"/>
      <c r="J25" s="95" t="str">
        <f t="shared" si="3"/>
        <v/>
      </c>
      <c r="K25" s="96"/>
      <c r="L25" s="97" t="str">
        <f t="shared" si="4"/>
        <v/>
      </c>
      <c r="M25" s="98"/>
      <c r="N25" s="17"/>
      <c r="P25" s="28" t="str">
        <f t="shared" si="5"/>
        <v/>
      </c>
      <c r="Q25" s="6" t="str">
        <f t="shared" si="6"/>
        <v/>
      </c>
      <c r="R25" s="6" t="str">
        <f t="shared" si="7"/>
        <v/>
      </c>
    </row>
    <row r="26" spans="1:18" ht="14.25" customHeight="1" x14ac:dyDescent="0.2">
      <c r="A26" s="10"/>
      <c r="B26" s="93" t="str">
        <f t="shared" si="0"/>
        <v/>
      </c>
      <c r="C26" s="94"/>
      <c r="D26" s="93" t="str">
        <f t="shared" si="1"/>
        <v/>
      </c>
      <c r="E26" s="94"/>
      <c r="F26" s="91" t="str">
        <f t="shared" si="8"/>
        <v/>
      </c>
      <c r="G26" s="92"/>
      <c r="H26" s="31" t="str">
        <f t="shared" si="2"/>
        <v/>
      </c>
      <c r="I26" s="32"/>
      <c r="J26" s="95" t="str">
        <f t="shared" si="3"/>
        <v/>
      </c>
      <c r="K26" s="96"/>
      <c r="L26" s="97" t="str">
        <f t="shared" si="4"/>
        <v/>
      </c>
      <c r="M26" s="98"/>
      <c r="N26" s="17"/>
      <c r="P26" s="28" t="str">
        <f t="shared" si="5"/>
        <v/>
      </c>
      <c r="Q26" s="6" t="str">
        <f t="shared" si="6"/>
        <v/>
      </c>
      <c r="R26" s="6" t="str">
        <f t="shared" si="7"/>
        <v/>
      </c>
    </row>
    <row r="27" spans="1:18" ht="14.25" customHeight="1" x14ac:dyDescent="0.2">
      <c r="A27" s="10"/>
      <c r="B27" s="93" t="str">
        <f t="shared" si="0"/>
        <v/>
      </c>
      <c r="C27" s="94"/>
      <c r="D27" s="93" t="str">
        <f t="shared" si="1"/>
        <v/>
      </c>
      <c r="E27" s="94"/>
      <c r="F27" s="91" t="str">
        <f t="shared" si="8"/>
        <v/>
      </c>
      <c r="G27" s="92"/>
      <c r="H27" s="31" t="str">
        <f t="shared" si="2"/>
        <v/>
      </c>
      <c r="I27" s="32"/>
      <c r="J27" s="95" t="str">
        <f t="shared" si="3"/>
        <v/>
      </c>
      <c r="K27" s="96"/>
      <c r="L27" s="97" t="str">
        <f t="shared" si="4"/>
        <v/>
      </c>
      <c r="M27" s="98"/>
      <c r="N27" s="17"/>
      <c r="P27" s="28" t="str">
        <f t="shared" si="5"/>
        <v/>
      </c>
      <c r="Q27" s="6" t="str">
        <f t="shared" si="6"/>
        <v/>
      </c>
      <c r="R27" s="6" t="str">
        <f t="shared" si="7"/>
        <v/>
      </c>
    </row>
    <row r="28" spans="1:18" ht="14.25" customHeight="1" x14ac:dyDescent="0.2">
      <c r="A28" s="10"/>
      <c r="B28" s="93" t="str">
        <f t="shared" si="0"/>
        <v/>
      </c>
      <c r="C28" s="94"/>
      <c r="D28" s="93" t="str">
        <f t="shared" si="1"/>
        <v/>
      </c>
      <c r="E28" s="94"/>
      <c r="F28" s="91" t="str">
        <f t="shared" si="8"/>
        <v/>
      </c>
      <c r="G28" s="92"/>
      <c r="H28" s="31" t="str">
        <f t="shared" si="2"/>
        <v/>
      </c>
      <c r="I28" s="32"/>
      <c r="J28" s="95" t="str">
        <f t="shared" si="3"/>
        <v/>
      </c>
      <c r="K28" s="96"/>
      <c r="L28" s="97" t="str">
        <f t="shared" si="4"/>
        <v/>
      </c>
      <c r="M28" s="98"/>
      <c r="N28" s="17"/>
      <c r="P28" s="28" t="str">
        <f t="shared" si="5"/>
        <v/>
      </c>
      <c r="Q28" s="6" t="str">
        <f t="shared" si="6"/>
        <v/>
      </c>
      <c r="R28" s="6" t="str">
        <f t="shared" si="7"/>
        <v/>
      </c>
    </row>
    <row r="29" spans="1:18" ht="14.25" customHeight="1" x14ac:dyDescent="0.2">
      <c r="A29" s="10"/>
      <c r="B29" s="93" t="str">
        <f t="shared" si="0"/>
        <v/>
      </c>
      <c r="C29" s="94"/>
      <c r="D29" s="93" t="str">
        <f t="shared" si="1"/>
        <v/>
      </c>
      <c r="E29" s="94"/>
      <c r="F29" s="91" t="str">
        <f t="shared" si="8"/>
        <v/>
      </c>
      <c r="G29" s="92"/>
      <c r="H29" s="31" t="str">
        <f t="shared" si="2"/>
        <v/>
      </c>
      <c r="I29" s="32"/>
      <c r="J29" s="95" t="str">
        <f t="shared" si="3"/>
        <v/>
      </c>
      <c r="K29" s="96"/>
      <c r="L29" s="97" t="str">
        <f t="shared" si="4"/>
        <v/>
      </c>
      <c r="M29" s="98"/>
      <c r="N29" s="17"/>
      <c r="P29" s="28" t="str">
        <f t="shared" si="5"/>
        <v/>
      </c>
      <c r="Q29" s="6" t="str">
        <f t="shared" si="6"/>
        <v/>
      </c>
      <c r="R29" s="6" t="str">
        <f t="shared" si="7"/>
        <v/>
      </c>
    </row>
    <row r="30" spans="1:18" ht="14.25" customHeight="1" x14ac:dyDescent="0.2">
      <c r="A30" s="10"/>
      <c r="B30" s="93" t="str">
        <f t="shared" si="0"/>
        <v/>
      </c>
      <c r="C30" s="94"/>
      <c r="D30" s="93" t="str">
        <f t="shared" si="1"/>
        <v/>
      </c>
      <c r="E30" s="94"/>
      <c r="F30" s="91" t="str">
        <f t="shared" si="8"/>
        <v/>
      </c>
      <c r="G30" s="92"/>
      <c r="H30" s="31" t="str">
        <f t="shared" si="2"/>
        <v/>
      </c>
      <c r="I30" s="32"/>
      <c r="J30" s="95" t="str">
        <f t="shared" si="3"/>
        <v/>
      </c>
      <c r="K30" s="96"/>
      <c r="L30" s="97" t="str">
        <f t="shared" si="4"/>
        <v/>
      </c>
      <c r="M30" s="98"/>
      <c r="N30" s="17"/>
      <c r="P30" s="28" t="str">
        <f t="shared" si="5"/>
        <v/>
      </c>
      <c r="Q30" s="6" t="str">
        <f t="shared" si="6"/>
        <v/>
      </c>
      <c r="R30" s="6" t="str">
        <f t="shared" si="7"/>
        <v/>
      </c>
    </row>
    <row r="31" spans="1:18" ht="14.25" customHeight="1" x14ac:dyDescent="0.2">
      <c r="A31" s="10"/>
      <c r="B31" s="93" t="str">
        <f t="shared" si="0"/>
        <v/>
      </c>
      <c r="C31" s="94"/>
      <c r="D31" s="93" t="str">
        <f t="shared" si="1"/>
        <v/>
      </c>
      <c r="E31" s="94"/>
      <c r="F31" s="91" t="str">
        <f t="shared" si="8"/>
        <v/>
      </c>
      <c r="G31" s="92"/>
      <c r="H31" s="31" t="str">
        <f t="shared" si="2"/>
        <v/>
      </c>
      <c r="I31" s="32"/>
      <c r="J31" s="95" t="str">
        <f t="shared" si="3"/>
        <v/>
      </c>
      <c r="K31" s="96"/>
      <c r="L31" s="97" t="str">
        <f t="shared" si="4"/>
        <v/>
      </c>
      <c r="M31" s="98"/>
      <c r="N31" s="17"/>
      <c r="P31" s="28" t="str">
        <f t="shared" si="5"/>
        <v/>
      </c>
      <c r="Q31" s="6" t="str">
        <f t="shared" si="6"/>
        <v/>
      </c>
      <c r="R31" s="6" t="str">
        <f t="shared" si="7"/>
        <v/>
      </c>
    </row>
    <row r="32" spans="1:18" ht="14.25" customHeight="1" x14ac:dyDescent="0.2">
      <c r="A32" s="10"/>
      <c r="B32" s="93" t="str">
        <f t="shared" si="0"/>
        <v/>
      </c>
      <c r="C32" s="94"/>
      <c r="D32" s="93" t="str">
        <f t="shared" si="1"/>
        <v/>
      </c>
      <c r="E32" s="94"/>
      <c r="F32" s="91" t="str">
        <f t="shared" si="8"/>
        <v/>
      </c>
      <c r="G32" s="92"/>
      <c r="H32" s="31" t="str">
        <f t="shared" si="2"/>
        <v/>
      </c>
      <c r="I32" s="32"/>
      <c r="J32" s="95" t="str">
        <f t="shared" si="3"/>
        <v/>
      </c>
      <c r="K32" s="96"/>
      <c r="L32" s="97" t="str">
        <f t="shared" si="4"/>
        <v/>
      </c>
      <c r="M32" s="98"/>
      <c r="N32" s="17"/>
      <c r="P32" s="28" t="str">
        <f t="shared" si="5"/>
        <v/>
      </c>
      <c r="Q32" s="6" t="str">
        <f t="shared" si="6"/>
        <v/>
      </c>
      <c r="R32" s="6" t="str">
        <f t="shared" si="7"/>
        <v/>
      </c>
    </row>
    <row r="33" spans="1:18" ht="14.25" customHeight="1" x14ac:dyDescent="0.2">
      <c r="A33" s="10"/>
      <c r="B33" s="93" t="str">
        <f t="shared" si="0"/>
        <v/>
      </c>
      <c r="C33" s="94"/>
      <c r="D33" s="93" t="str">
        <f t="shared" si="1"/>
        <v/>
      </c>
      <c r="E33" s="94"/>
      <c r="F33" s="91" t="str">
        <f t="shared" si="8"/>
        <v/>
      </c>
      <c r="G33" s="92"/>
      <c r="H33" s="31" t="str">
        <f t="shared" si="2"/>
        <v/>
      </c>
      <c r="I33" s="32"/>
      <c r="J33" s="95" t="str">
        <f t="shared" si="3"/>
        <v/>
      </c>
      <c r="K33" s="96"/>
      <c r="L33" s="97" t="str">
        <f t="shared" si="4"/>
        <v/>
      </c>
      <c r="M33" s="98"/>
      <c r="N33" s="17"/>
      <c r="P33" s="28" t="str">
        <f t="shared" si="5"/>
        <v/>
      </c>
      <c r="Q33" s="6" t="str">
        <f t="shared" si="6"/>
        <v/>
      </c>
      <c r="R33" s="6" t="str">
        <f t="shared" si="7"/>
        <v/>
      </c>
    </row>
    <row r="34" spans="1:18" ht="14.25" customHeight="1" x14ac:dyDescent="0.2">
      <c r="A34" s="10"/>
      <c r="B34" s="93" t="str">
        <f t="shared" si="0"/>
        <v/>
      </c>
      <c r="C34" s="94"/>
      <c r="D34" s="93" t="str">
        <f t="shared" si="1"/>
        <v/>
      </c>
      <c r="E34" s="94"/>
      <c r="F34" s="91" t="str">
        <f t="shared" si="8"/>
        <v/>
      </c>
      <c r="G34" s="92"/>
      <c r="H34" s="31" t="str">
        <f t="shared" si="2"/>
        <v/>
      </c>
      <c r="I34" s="32"/>
      <c r="J34" s="95" t="str">
        <f t="shared" si="3"/>
        <v/>
      </c>
      <c r="K34" s="96"/>
      <c r="L34" s="97" t="str">
        <f t="shared" si="4"/>
        <v/>
      </c>
      <c r="M34" s="98"/>
      <c r="N34" s="17"/>
      <c r="P34" s="28" t="str">
        <f t="shared" si="5"/>
        <v/>
      </c>
      <c r="Q34" s="6" t="str">
        <f t="shared" si="6"/>
        <v/>
      </c>
      <c r="R34" s="6" t="str">
        <f t="shared" si="7"/>
        <v/>
      </c>
    </row>
    <row r="35" spans="1:18" ht="14.25" customHeight="1" x14ac:dyDescent="0.2">
      <c r="A35" s="10"/>
      <c r="B35" s="93" t="str">
        <f t="shared" si="0"/>
        <v/>
      </c>
      <c r="C35" s="94"/>
      <c r="D35" s="93" t="str">
        <f t="shared" si="1"/>
        <v/>
      </c>
      <c r="E35" s="94"/>
      <c r="F35" s="91" t="str">
        <f t="shared" si="8"/>
        <v/>
      </c>
      <c r="G35" s="92"/>
      <c r="H35" s="31" t="str">
        <f t="shared" si="2"/>
        <v/>
      </c>
      <c r="I35" s="32"/>
      <c r="J35" s="95" t="str">
        <f t="shared" si="3"/>
        <v/>
      </c>
      <c r="K35" s="96"/>
      <c r="L35" s="97" t="str">
        <f t="shared" si="4"/>
        <v/>
      </c>
      <c r="M35" s="98"/>
      <c r="N35" s="17"/>
      <c r="P35" s="28" t="str">
        <f t="shared" si="5"/>
        <v/>
      </c>
      <c r="Q35" s="6" t="str">
        <f t="shared" si="6"/>
        <v/>
      </c>
      <c r="R35" s="6" t="str">
        <f t="shared" si="7"/>
        <v/>
      </c>
    </row>
    <row r="36" spans="1:18" ht="14.25" customHeight="1" x14ac:dyDescent="0.2">
      <c r="A36" s="10"/>
      <c r="B36" s="93" t="str">
        <f t="shared" si="0"/>
        <v/>
      </c>
      <c r="C36" s="94"/>
      <c r="D36" s="93" t="str">
        <f t="shared" si="1"/>
        <v/>
      </c>
      <c r="E36" s="94"/>
      <c r="F36" s="91" t="str">
        <f t="shared" si="8"/>
        <v/>
      </c>
      <c r="G36" s="92"/>
      <c r="H36" s="31" t="str">
        <f t="shared" si="2"/>
        <v/>
      </c>
      <c r="I36" s="32"/>
      <c r="J36" s="95" t="str">
        <f t="shared" si="3"/>
        <v/>
      </c>
      <c r="K36" s="96"/>
      <c r="L36" s="97" t="str">
        <f t="shared" si="4"/>
        <v/>
      </c>
      <c r="M36" s="98"/>
      <c r="N36" s="17"/>
      <c r="P36" s="28" t="str">
        <f t="shared" si="5"/>
        <v/>
      </c>
      <c r="Q36" s="6" t="str">
        <f t="shared" si="6"/>
        <v/>
      </c>
      <c r="R36" s="6" t="str">
        <f t="shared" si="7"/>
        <v/>
      </c>
    </row>
    <row r="37" spans="1:18" ht="14.25" customHeight="1" x14ac:dyDescent="0.2">
      <c r="A37" s="10"/>
      <c r="B37" s="93" t="str">
        <f t="shared" si="0"/>
        <v/>
      </c>
      <c r="C37" s="94"/>
      <c r="D37" s="93" t="str">
        <f t="shared" si="1"/>
        <v/>
      </c>
      <c r="E37" s="94"/>
      <c r="F37" s="91" t="str">
        <f t="shared" si="8"/>
        <v/>
      </c>
      <c r="G37" s="92"/>
      <c r="H37" s="31" t="str">
        <f t="shared" si="2"/>
        <v/>
      </c>
      <c r="I37" s="32"/>
      <c r="J37" s="95" t="str">
        <f t="shared" si="3"/>
        <v/>
      </c>
      <c r="K37" s="96"/>
      <c r="L37" s="97" t="str">
        <f t="shared" si="4"/>
        <v/>
      </c>
      <c r="M37" s="98"/>
      <c r="N37" s="17"/>
      <c r="P37" s="28" t="str">
        <f t="shared" si="5"/>
        <v/>
      </c>
      <c r="Q37" s="6" t="str">
        <f t="shared" si="6"/>
        <v/>
      </c>
      <c r="R37" s="6" t="str">
        <f t="shared" si="7"/>
        <v/>
      </c>
    </row>
    <row r="38" spans="1:18" ht="14.25" customHeight="1" x14ac:dyDescent="0.2">
      <c r="A38" s="10"/>
      <c r="B38" s="93" t="str">
        <f t="shared" si="0"/>
        <v/>
      </c>
      <c r="C38" s="94"/>
      <c r="D38" s="93" t="str">
        <f t="shared" si="1"/>
        <v/>
      </c>
      <c r="E38" s="94"/>
      <c r="F38" s="91" t="str">
        <f t="shared" si="8"/>
        <v/>
      </c>
      <c r="G38" s="92"/>
      <c r="H38" s="31" t="str">
        <f t="shared" si="2"/>
        <v/>
      </c>
      <c r="I38" s="32"/>
      <c r="J38" s="95" t="str">
        <f t="shared" si="3"/>
        <v/>
      </c>
      <c r="K38" s="96"/>
      <c r="L38" s="97" t="str">
        <f t="shared" si="4"/>
        <v/>
      </c>
      <c r="M38" s="98"/>
      <c r="N38" s="17"/>
      <c r="P38" s="28" t="str">
        <f t="shared" si="5"/>
        <v/>
      </c>
      <c r="Q38" s="6" t="str">
        <f t="shared" si="6"/>
        <v/>
      </c>
      <c r="R38" s="6" t="str">
        <f t="shared" si="7"/>
        <v/>
      </c>
    </row>
    <row r="39" spans="1:18" ht="14.25" customHeight="1" x14ac:dyDescent="0.2">
      <c r="A39" s="10"/>
      <c r="B39" s="93" t="str">
        <f t="shared" si="0"/>
        <v/>
      </c>
      <c r="C39" s="94"/>
      <c r="D39" s="93" t="str">
        <f t="shared" si="1"/>
        <v/>
      </c>
      <c r="E39" s="94"/>
      <c r="F39" s="91" t="str">
        <f t="shared" si="8"/>
        <v/>
      </c>
      <c r="G39" s="92"/>
      <c r="H39" s="31" t="str">
        <f t="shared" si="2"/>
        <v/>
      </c>
      <c r="I39" s="32"/>
      <c r="J39" s="95" t="str">
        <f t="shared" si="3"/>
        <v/>
      </c>
      <c r="K39" s="96"/>
      <c r="L39" s="97" t="str">
        <f t="shared" si="4"/>
        <v/>
      </c>
      <c r="M39" s="98"/>
      <c r="N39" s="17"/>
      <c r="P39" s="28" t="str">
        <f t="shared" si="5"/>
        <v/>
      </c>
      <c r="Q39" s="6" t="str">
        <f t="shared" si="6"/>
        <v/>
      </c>
      <c r="R39" s="6" t="str">
        <f t="shared" si="7"/>
        <v/>
      </c>
    </row>
    <row r="40" spans="1:18" ht="14.25" customHeight="1" x14ac:dyDescent="0.2">
      <c r="A40" s="10"/>
      <c r="B40" s="93" t="str">
        <f t="shared" si="0"/>
        <v/>
      </c>
      <c r="C40" s="94"/>
      <c r="D40" s="93" t="str">
        <f t="shared" si="1"/>
        <v/>
      </c>
      <c r="E40" s="94"/>
      <c r="F40" s="91" t="str">
        <f t="shared" si="8"/>
        <v/>
      </c>
      <c r="G40" s="92"/>
      <c r="H40" s="31" t="str">
        <f t="shared" si="2"/>
        <v/>
      </c>
      <c r="I40" s="32"/>
      <c r="J40" s="95" t="str">
        <f t="shared" si="3"/>
        <v/>
      </c>
      <c r="K40" s="96"/>
      <c r="L40" s="97" t="str">
        <f t="shared" si="4"/>
        <v/>
      </c>
      <c r="M40" s="98"/>
      <c r="N40" s="17"/>
      <c r="P40" s="28" t="str">
        <f t="shared" si="5"/>
        <v/>
      </c>
      <c r="Q40" s="6" t="str">
        <f t="shared" si="6"/>
        <v/>
      </c>
      <c r="R40" s="6" t="str">
        <f t="shared" si="7"/>
        <v/>
      </c>
    </row>
    <row r="41" spans="1:18" ht="14.25" customHeight="1" x14ac:dyDescent="0.2">
      <c r="A41" s="10"/>
      <c r="B41" s="93" t="str">
        <f t="shared" si="0"/>
        <v/>
      </c>
      <c r="C41" s="94"/>
      <c r="D41" s="93" t="str">
        <f t="shared" si="1"/>
        <v/>
      </c>
      <c r="E41" s="94"/>
      <c r="F41" s="91" t="str">
        <f t="shared" si="8"/>
        <v/>
      </c>
      <c r="G41" s="92"/>
      <c r="H41" s="31" t="str">
        <f t="shared" si="2"/>
        <v/>
      </c>
      <c r="I41" s="32"/>
      <c r="J41" s="95" t="str">
        <f t="shared" si="3"/>
        <v/>
      </c>
      <c r="K41" s="96"/>
      <c r="L41" s="97" t="str">
        <f t="shared" si="4"/>
        <v/>
      </c>
      <c r="M41" s="98"/>
      <c r="N41" s="17"/>
      <c r="P41" s="28" t="str">
        <f t="shared" si="5"/>
        <v/>
      </c>
      <c r="Q41" s="6" t="str">
        <f t="shared" si="6"/>
        <v/>
      </c>
      <c r="R41" s="6" t="str">
        <f t="shared" si="7"/>
        <v/>
      </c>
    </row>
    <row r="42" spans="1:18" ht="14.25" customHeight="1" x14ac:dyDescent="0.2">
      <c r="A42" s="10"/>
      <c r="B42" s="93" t="str">
        <f t="shared" si="0"/>
        <v/>
      </c>
      <c r="C42" s="94"/>
      <c r="D42" s="93" t="str">
        <f t="shared" si="1"/>
        <v/>
      </c>
      <c r="E42" s="94"/>
      <c r="F42" s="91" t="str">
        <f t="shared" si="8"/>
        <v/>
      </c>
      <c r="G42" s="92"/>
      <c r="H42" s="31" t="str">
        <f t="shared" si="2"/>
        <v/>
      </c>
      <c r="I42" s="32"/>
      <c r="J42" s="95" t="str">
        <f t="shared" si="3"/>
        <v/>
      </c>
      <c r="K42" s="96"/>
      <c r="L42" s="97" t="str">
        <f t="shared" si="4"/>
        <v/>
      </c>
      <c r="M42" s="98"/>
      <c r="N42" s="17"/>
      <c r="P42" s="28" t="str">
        <f t="shared" si="5"/>
        <v/>
      </c>
      <c r="Q42" s="6" t="str">
        <f t="shared" si="6"/>
        <v/>
      </c>
      <c r="R42" s="6" t="str">
        <f t="shared" si="7"/>
        <v/>
      </c>
    </row>
    <row r="43" spans="1:18" ht="14.25" customHeight="1" x14ac:dyDescent="0.2">
      <c r="A43" s="10"/>
      <c r="B43" s="93" t="str">
        <f t="shared" si="0"/>
        <v/>
      </c>
      <c r="C43" s="94"/>
      <c r="D43" s="93" t="str">
        <f t="shared" si="1"/>
        <v/>
      </c>
      <c r="E43" s="94"/>
      <c r="F43" s="91" t="str">
        <f t="shared" si="8"/>
        <v/>
      </c>
      <c r="G43" s="92"/>
      <c r="H43" s="31" t="str">
        <f t="shared" si="2"/>
        <v/>
      </c>
      <c r="I43" s="32"/>
      <c r="J43" s="95" t="str">
        <f t="shared" si="3"/>
        <v/>
      </c>
      <c r="K43" s="96"/>
      <c r="L43" s="97" t="str">
        <f t="shared" si="4"/>
        <v/>
      </c>
      <c r="M43" s="98"/>
      <c r="N43" s="17"/>
      <c r="P43" s="28" t="str">
        <f t="shared" si="5"/>
        <v/>
      </c>
      <c r="Q43" s="6" t="str">
        <f t="shared" si="6"/>
        <v/>
      </c>
      <c r="R43" s="6" t="str">
        <f t="shared" si="7"/>
        <v/>
      </c>
    </row>
    <row r="44" spans="1:18" ht="14.25" customHeight="1" x14ac:dyDescent="0.2">
      <c r="A44" s="10"/>
      <c r="B44" s="93" t="str">
        <f t="shared" si="0"/>
        <v/>
      </c>
      <c r="C44" s="94"/>
      <c r="D44" s="93" t="str">
        <f t="shared" si="1"/>
        <v/>
      </c>
      <c r="E44" s="94"/>
      <c r="F44" s="91" t="str">
        <f t="shared" si="8"/>
        <v/>
      </c>
      <c r="G44" s="92"/>
      <c r="H44" s="31" t="str">
        <f t="shared" si="2"/>
        <v/>
      </c>
      <c r="I44" s="32"/>
      <c r="J44" s="95" t="str">
        <f t="shared" si="3"/>
        <v/>
      </c>
      <c r="K44" s="96"/>
      <c r="L44" s="97" t="str">
        <f t="shared" si="4"/>
        <v/>
      </c>
      <c r="M44" s="98"/>
      <c r="N44" s="17"/>
      <c r="P44" s="28" t="str">
        <f t="shared" si="5"/>
        <v/>
      </c>
      <c r="Q44" s="6" t="str">
        <f t="shared" si="6"/>
        <v/>
      </c>
      <c r="R44" s="6" t="str">
        <f t="shared" si="7"/>
        <v/>
      </c>
    </row>
    <row r="45" spans="1:18" ht="14.25" customHeight="1" x14ac:dyDescent="0.2">
      <c r="A45" s="10"/>
      <c r="B45" s="93" t="str">
        <f t="shared" si="0"/>
        <v/>
      </c>
      <c r="C45" s="94"/>
      <c r="D45" s="93" t="str">
        <f t="shared" si="1"/>
        <v/>
      </c>
      <c r="E45" s="94"/>
      <c r="F45" s="91" t="str">
        <f t="shared" si="8"/>
        <v/>
      </c>
      <c r="G45" s="92"/>
      <c r="H45" s="31" t="str">
        <f t="shared" si="2"/>
        <v/>
      </c>
      <c r="I45" s="32"/>
      <c r="J45" s="95" t="str">
        <f t="shared" si="3"/>
        <v/>
      </c>
      <c r="K45" s="96"/>
      <c r="L45" s="97" t="str">
        <f t="shared" si="4"/>
        <v/>
      </c>
      <c r="M45" s="98"/>
      <c r="N45" s="17"/>
      <c r="P45" s="28" t="str">
        <f t="shared" si="5"/>
        <v/>
      </c>
      <c r="Q45" s="6" t="str">
        <f t="shared" si="6"/>
        <v/>
      </c>
      <c r="R45" s="6" t="str">
        <f t="shared" si="7"/>
        <v/>
      </c>
    </row>
    <row r="46" spans="1:18" ht="14.25" customHeight="1" x14ac:dyDescent="0.2">
      <c r="A46" s="10"/>
      <c r="B46" s="93" t="str">
        <f t="shared" si="0"/>
        <v/>
      </c>
      <c r="C46" s="94"/>
      <c r="D46" s="93" t="str">
        <f t="shared" si="1"/>
        <v/>
      </c>
      <c r="E46" s="94"/>
      <c r="F46" s="91" t="str">
        <f t="shared" si="8"/>
        <v/>
      </c>
      <c r="G46" s="92"/>
      <c r="H46" s="31" t="str">
        <f t="shared" si="2"/>
        <v/>
      </c>
      <c r="I46" s="32"/>
      <c r="J46" s="95" t="str">
        <f t="shared" si="3"/>
        <v/>
      </c>
      <c r="K46" s="96"/>
      <c r="L46" s="97" t="str">
        <f t="shared" si="4"/>
        <v/>
      </c>
      <c r="M46" s="98"/>
      <c r="N46" s="17"/>
      <c r="P46" s="28" t="str">
        <f t="shared" si="5"/>
        <v/>
      </c>
      <c r="Q46" s="6" t="str">
        <f t="shared" si="6"/>
        <v/>
      </c>
      <c r="R46" s="6" t="str">
        <f t="shared" si="7"/>
        <v/>
      </c>
    </row>
    <row r="47" spans="1:18" ht="14.25" customHeight="1" x14ac:dyDescent="0.2">
      <c r="A47" s="10"/>
      <c r="B47" s="93" t="str">
        <f t="shared" si="0"/>
        <v/>
      </c>
      <c r="C47" s="94"/>
      <c r="D47" s="93" t="str">
        <f t="shared" si="1"/>
        <v/>
      </c>
      <c r="E47" s="94"/>
      <c r="F47" s="91" t="str">
        <f t="shared" si="8"/>
        <v/>
      </c>
      <c r="G47" s="92"/>
      <c r="H47" s="31" t="str">
        <f t="shared" si="2"/>
        <v/>
      </c>
      <c r="I47" s="32"/>
      <c r="J47" s="95" t="str">
        <f t="shared" si="3"/>
        <v/>
      </c>
      <c r="K47" s="96"/>
      <c r="L47" s="97" t="str">
        <f t="shared" si="4"/>
        <v/>
      </c>
      <c r="M47" s="98"/>
      <c r="N47" s="17"/>
      <c r="P47" s="28" t="str">
        <f t="shared" si="5"/>
        <v/>
      </c>
      <c r="Q47" s="6" t="str">
        <f t="shared" si="6"/>
        <v/>
      </c>
      <c r="R47" s="6" t="str">
        <f t="shared" si="7"/>
        <v/>
      </c>
    </row>
    <row r="48" spans="1:18" ht="14.25" customHeight="1" x14ac:dyDescent="0.2">
      <c r="A48" s="10"/>
      <c r="B48" s="93" t="str">
        <f t="shared" si="0"/>
        <v/>
      </c>
      <c r="C48" s="94"/>
      <c r="D48" s="93" t="str">
        <f t="shared" si="1"/>
        <v/>
      </c>
      <c r="E48" s="94"/>
      <c r="F48" s="91" t="str">
        <f t="shared" si="8"/>
        <v/>
      </c>
      <c r="G48" s="92"/>
      <c r="H48" s="31" t="str">
        <f t="shared" si="2"/>
        <v/>
      </c>
      <c r="I48" s="32"/>
      <c r="J48" s="95" t="str">
        <f t="shared" si="3"/>
        <v/>
      </c>
      <c r="K48" s="96"/>
      <c r="L48" s="97" t="str">
        <f t="shared" si="4"/>
        <v/>
      </c>
      <c r="M48" s="98"/>
      <c r="N48" s="17"/>
      <c r="P48" s="28" t="str">
        <f t="shared" si="5"/>
        <v/>
      </c>
      <c r="Q48" s="6" t="str">
        <f t="shared" si="6"/>
        <v/>
      </c>
      <c r="R48" s="6" t="str">
        <f t="shared" si="7"/>
        <v/>
      </c>
    </row>
    <row r="49" spans="1:19" ht="14.25" customHeight="1" x14ac:dyDescent="0.2">
      <c r="A49" s="10"/>
      <c r="B49" s="93" t="str">
        <f t="shared" si="0"/>
        <v/>
      </c>
      <c r="C49" s="94"/>
      <c r="D49" s="93" t="str">
        <f t="shared" si="1"/>
        <v/>
      </c>
      <c r="E49" s="94"/>
      <c r="F49" s="91" t="str">
        <f t="shared" si="8"/>
        <v/>
      </c>
      <c r="G49" s="92"/>
      <c r="H49" s="31" t="str">
        <f t="shared" si="2"/>
        <v/>
      </c>
      <c r="I49" s="32"/>
      <c r="J49" s="95" t="str">
        <f t="shared" si="3"/>
        <v/>
      </c>
      <c r="K49" s="96"/>
      <c r="L49" s="97" t="str">
        <f t="shared" si="4"/>
        <v/>
      </c>
      <c r="M49" s="98"/>
      <c r="N49" s="17"/>
      <c r="P49" s="28" t="str">
        <f t="shared" si="5"/>
        <v/>
      </c>
      <c r="Q49" s="6" t="str">
        <f t="shared" si="6"/>
        <v/>
      </c>
      <c r="R49" s="6" t="str">
        <f t="shared" si="7"/>
        <v/>
      </c>
    </row>
    <row r="50" spans="1:19" ht="14.25" customHeight="1" x14ac:dyDescent="0.2">
      <c r="A50" s="10"/>
      <c r="B50" s="93" t="str">
        <f t="shared" si="0"/>
        <v/>
      </c>
      <c r="C50" s="94"/>
      <c r="D50" s="93" t="str">
        <f t="shared" si="1"/>
        <v/>
      </c>
      <c r="E50" s="94"/>
      <c r="F50" s="91" t="str">
        <f t="shared" si="8"/>
        <v/>
      </c>
      <c r="G50" s="92"/>
      <c r="H50" s="31" t="str">
        <f t="shared" si="2"/>
        <v/>
      </c>
      <c r="I50" s="32"/>
      <c r="J50" s="95" t="str">
        <f t="shared" si="3"/>
        <v/>
      </c>
      <c r="K50" s="96"/>
      <c r="L50" s="97" t="str">
        <f t="shared" si="4"/>
        <v/>
      </c>
      <c r="M50" s="98"/>
      <c r="N50" s="17"/>
      <c r="P50" s="28" t="str">
        <f t="shared" si="5"/>
        <v/>
      </c>
      <c r="Q50" s="6" t="str">
        <f t="shared" si="6"/>
        <v/>
      </c>
      <c r="R50" s="6" t="str">
        <f t="shared" si="7"/>
        <v/>
      </c>
    </row>
    <row r="51" spans="1:19" ht="14.25" customHeight="1" x14ac:dyDescent="0.2">
      <c r="A51" s="10"/>
      <c r="B51" s="93" t="str">
        <f t="shared" si="0"/>
        <v/>
      </c>
      <c r="C51" s="94"/>
      <c r="D51" s="93" t="str">
        <f t="shared" si="1"/>
        <v/>
      </c>
      <c r="E51" s="94"/>
      <c r="F51" s="91" t="str">
        <f t="shared" si="8"/>
        <v/>
      </c>
      <c r="G51" s="92"/>
      <c r="H51" s="31" t="str">
        <f t="shared" si="2"/>
        <v/>
      </c>
      <c r="I51" s="32"/>
      <c r="J51" s="95" t="str">
        <f t="shared" si="3"/>
        <v/>
      </c>
      <c r="K51" s="96"/>
      <c r="L51" s="97" t="str">
        <f t="shared" si="4"/>
        <v/>
      </c>
      <c r="M51" s="98"/>
      <c r="N51" s="17"/>
      <c r="P51" s="28" t="str">
        <f t="shared" si="5"/>
        <v/>
      </c>
      <c r="Q51" s="6" t="str">
        <f t="shared" si="6"/>
        <v/>
      </c>
      <c r="R51" s="6" t="str">
        <f t="shared" si="7"/>
        <v/>
      </c>
    </row>
    <row r="52" spans="1:19" ht="14.25" customHeight="1" x14ac:dyDescent="0.2">
      <c r="A52" s="10"/>
      <c r="B52" s="93" t="str">
        <f t="shared" si="0"/>
        <v/>
      </c>
      <c r="C52" s="94"/>
      <c r="D52" s="93" t="str">
        <f t="shared" si="1"/>
        <v/>
      </c>
      <c r="E52" s="94"/>
      <c r="F52" s="91" t="str">
        <f t="shared" si="8"/>
        <v/>
      </c>
      <c r="G52" s="92"/>
      <c r="H52" s="31" t="str">
        <f t="shared" si="2"/>
        <v/>
      </c>
      <c r="I52" s="32"/>
      <c r="J52" s="95" t="str">
        <f t="shared" si="3"/>
        <v/>
      </c>
      <c r="K52" s="96"/>
      <c r="L52" s="97" t="str">
        <f t="shared" si="4"/>
        <v/>
      </c>
      <c r="M52" s="98"/>
      <c r="N52" s="17"/>
      <c r="P52" s="28" t="str">
        <f t="shared" si="5"/>
        <v/>
      </c>
      <c r="Q52" s="6" t="str">
        <f t="shared" si="6"/>
        <v/>
      </c>
      <c r="R52" s="6" t="str">
        <f t="shared" si="7"/>
        <v/>
      </c>
    </row>
    <row r="53" spans="1:19" ht="14.25" customHeight="1" x14ac:dyDescent="0.2">
      <c r="A53" s="10"/>
      <c r="B53" s="93" t="str">
        <f t="shared" si="0"/>
        <v/>
      </c>
      <c r="C53" s="94"/>
      <c r="D53" s="93" t="str">
        <f t="shared" si="1"/>
        <v/>
      </c>
      <c r="E53" s="94"/>
      <c r="F53" s="91" t="str">
        <f t="shared" si="8"/>
        <v/>
      </c>
      <c r="G53" s="92"/>
      <c r="H53" s="31" t="str">
        <f t="shared" si="2"/>
        <v/>
      </c>
      <c r="I53" s="32"/>
      <c r="J53" s="95" t="str">
        <f t="shared" si="3"/>
        <v/>
      </c>
      <c r="K53" s="96"/>
      <c r="L53" s="97" t="str">
        <f t="shared" si="4"/>
        <v/>
      </c>
      <c r="M53" s="98"/>
      <c r="N53" s="17"/>
      <c r="P53" s="28" t="str">
        <f t="shared" si="5"/>
        <v/>
      </c>
      <c r="Q53" s="6" t="str">
        <f t="shared" si="6"/>
        <v/>
      </c>
      <c r="R53" s="6" t="str">
        <f t="shared" si="7"/>
        <v/>
      </c>
    </row>
    <row r="54" spans="1:19" ht="14.25" customHeight="1" x14ac:dyDescent="0.2">
      <c r="A54" s="10"/>
      <c r="B54" s="93" t="str">
        <f t="shared" si="0"/>
        <v/>
      </c>
      <c r="C54" s="94"/>
      <c r="D54" s="93" t="str">
        <f t="shared" si="1"/>
        <v/>
      </c>
      <c r="E54" s="94"/>
      <c r="F54" s="91" t="str">
        <f t="shared" si="8"/>
        <v/>
      </c>
      <c r="G54" s="92"/>
      <c r="H54" s="31" t="str">
        <f t="shared" si="2"/>
        <v/>
      </c>
      <c r="I54" s="32"/>
      <c r="J54" s="95" t="str">
        <f t="shared" si="3"/>
        <v/>
      </c>
      <c r="K54" s="96"/>
      <c r="L54" s="97" t="str">
        <f t="shared" si="4"/>
        <v/>
      </c>
      <c r="M54" s="98"/>
      <c r="N54" s="17"/>
      <c r="P54" s="28" t="str">
        <f t="shared" si="5"/>
        <v/>
      </c>
      <c r="Q54" s="6" t="str">
        <f t="shared" si="6"/>
        <v/>
      </c>
      <c r="R54" s="6" t="str">
        <f t="shared" si="7"/>
        <v/>
      </c>
    </row>
    <row r="55" spans="1:19" ht="14.25" customHeight="1" x14ac:dyDescent="0.2">
      <c r="A55" s="10"/>
      <c r="B55" s="93" t="str">
        <f t="shared" si="0"/>
        <v/>
      </c>
      <c r="C55" s="94"/>
      <c r="D55" s="93" t="str">
        <f t="shared" si="1"/>
        <v/>
      </c>
      <c r="E55" s="94"/>
      <c r="F55" s="91" t="str">
        <f t="shared" si="8"/>
        <v/>
      </c>
      <c r="G55" s="92"/>
      <c r="H55" s="31" t="str">
        <f t="shared" si="2"/>
        <v/>
      </c>
      <c r="I55" s="32"/>
      <c r="J55" s="95" t="str">
        <f t="shared" si="3"/>
        <v/>
      </c>
      <c r="K55" s="96"/>
      <c r="L55" s="97" t="str">
        <f t="shared" si="4"/>
        <v/>
      </c>
      <c r="M55" s="98"/>
      <c r="N55" s="17"/>
      <c r="P55" s="28" t="str">
        <f t="shared" si="5"/>
        <v/>
      </c>
      <c r="Q55" s="6" t="str">
        <f t="shared" si="6"/>
        <v/>
      </c>
      <c r="R55" s="6" t="str">
        <f t="shared" si="7"/>
        <v/>
      </c>
    </row>
    <row r="56" spans="1:19" ht="14.25" customHeight="1" x14ac:dyDescent="0.2">
      <c r="A56" s="10"/>
      <c r="B56" s="93" t="str">
        <f t="shared" si="0"/>
        <v/>
      </c>
      <c r="C56" s="94"/>
      <c r="D56" s="93" t="str">
        <f t="shared" si="1"/>
        <v/>
      </c>
      <c r="E56" s="94"/>
      <c r="F56" s="91" t="str">
        <f t="shared" si="8"/>
        <v/>
      </c>
      <c r="G56" s="92"/>
      <c r="H56" s="31" t="str">
        <f t="shared" si="2"/>
        <v/>
      </c>
      <c r="I56" s="32"/>
      <c r="J56" s="95" t="str">
        <f t="shared" si="3"/>
        <v/>
      </c>
      <c r="K56" s="96"/>
      <c r="L56" s="97" t="str">
        <f t="shared" si="4"/>
        <v/>
      </c>
      <c r="M56" s="98"/>
      <c r="N56" s="17"/>
      <c r="P56" s="28" t="str">
        <f t="shared" si="5"/>
        <v/>
      </c>
      <c r="Q56" s="6" t="str">
        <f t="shared" si="6"/>
        <v/>
      </c>
      <c r="R56" s="6" t="str">
        <f t="shared" si="7"/>
        <v/>
      </c>
    </row>
    <row r="57" spans="1:19" ht="14.25" customHeight="1" x14ac:dyDescent="0.2">
      <c r="A57" s="10"/>
      <c r="B57" s="93" t="str">
        <f t="shared" si="0"/>
        <v/>
      </c>
      <c r="C57" s="94"/>
      <c r="D57" s="93" t="str">
        <f t="shared" si="1"/>
        <v/>
      </c>
      <c r="E57" s="94"/>
      <c r="F57" s="91" t="str">
        <f t="shared" si="8"/>
        <v/>
      </c>
      <c r="G57" s="92"/>
      <c r="H57" s="31" t="str">
        <f t="shared" si="2"/>
        <v/>
      </c>
      <c r="I57" s="32"/>
      <c r="J57" s="95" t="str">
        <f t="shared" si="3"/>
        <v/>
      </c>
      <c r="K57" s="96"/>
      <c r="L57" s="97" t="str">
        <f t="shared" si="4"/>
        <v/>
      </c>
      <c r="M57" s="98"/>
      <c r="N57" s="17"/>
      <c r="P57" s="28" t="str">
        <f t="shared" si="5"/>
        <v/>
      </c>
      <c r="Q57" s="6" t="str">
        <f t="shared" si="6"/>
        <v/>
      </c>
      <c r="R57" s="6" t="str">
        <f t="shared" si="7"/>
        <v/>
      </c>
      <c r="S57" s="30"/>
    </row>
    <row r="58" spans="1:19" ht="14.25" customHeight="1" x14ac:dyDescent="0.2">
      <c r="A58" s="10"/>
      <c r="B58" s="33" t="s">
        <v>12</v>
      </c>
      <c r="C58" s="34"/>
      <c r="D58" s="34"/>
      <c r="E58" s="34"/>
      <c r="F58" s="34"/>
      <c r="G58" s="34"/>
      <c r="H58" s="34"/>
      <c r="I58" s="34"/>
      <c r="J58" s="116" t="str">
        <f>IF(L18="","",IF(Q58&gt;0,"Smoothness Corrective Work Required",IF(R58&gt;0,"",SUM(L18:M57))))</f>
        <v/>
      </c>
      <c r="K58" s="116"/>
      <c r="L58" s="116"/>
      <c r="M58" s="116"/>
      <c r="N58" s="17"/>
      <c r="P58" s="30"/>
      <c r="Q58" s="39">
        <f>SUM(Q18:Q57)</f>
        <v>0</v>
      </c>
      <c r="R58" s="39">
        <f>SUM(R18:R57)</f>
        <v>0</v>
      </c>
    </row>
    <row r="59" spans="1:19" ht="14.25" customHeight="1" x14ac:dyDescent="0.2">
      <c r="A59" s="10"/>
      <c r="B59" s="33" t="s">
        <v>7</v>
      </c>
      <c r="C59" s="34"/>
      <c r="D59" s="34"/>
      <c r="E59" s="34"/>
      <c r="F59" s="34"/>
      <c r="G59" s="34"/>
      <c r="H59" s="34"/>
      <c r="I59" s="34"/>
      <c r="J59" s="116" t="str">
        <f>IF(OR(F11="",F12="",L9="",L11="",L12="",$K$5="",$K$5="No",$K$6="",$K$6="No"),"",IF(L12&gt;0,"Corrective Work Required on ALR ≥ 250.0",(L9*L11/100)*-25))</f>
        <v/>
      </c>
      <c r="K59" s="116"/>
      <c r="L59" s="116"/>
      <c r="M59" s="116"/>
      <c r="N59" s="17"/>
      <c r="P59" s="29"/>
    </row>
    <row r="60" spans="1:19" ht="14.25" customHeight="1" x14ac:dyDescent="0.2">
      <c r="A60" s="10"/>
      <c r="B60" s="33" t="s">
        <v>8</v>
      </c>
      <c r="C60" s="34"/>
      <c r="D60" s="34"/>
      <c r="E60" s="34"/>
      <c r="F60" s="34"/>
      <c r="G60" s="34"/>
      <c r="H60" s="34"/>
      <c r="I60" s="34"/>
      <c r="J60" s="116" t="str">
        <f>IF(OR(ISNUMBER(J58)=FALSE,ISNUMBER(J59)=FALSE),"",IF(ROUND(((J58+J59)*100),0)-((J58+J59)*100)=0.5,IF(EVEN(((J58+J59)*100))-((J58+J59)*100)=1.5,(EVEN(((J58+J59)*100))-2)/100,EVEN(((J58+J59)*100))/100),ROUND((J58+J59),2)))</f>
        <v/>
      </c>
      <c r="K60" s="116"/>
      <c r="L60" s="116"/>
      <c r="M60" s="116"/>
      <c r="N60" s="17"/>
      <c r="P60" s="25"/>
    </row>
    <row r="61" spans="1:19" ht="14.25" customHeight="1" x14ac:dyDescent="0.2">
      <c r="A61" s="10"/>
      <c r="D61" s="13"/>
      <c r="E61" s="13"/>
      <c r="F61" s="13"/>
      <c r="G61" s="13"/>
      <c r="H61" s="13"/>
      <c r="J61" s="8"/>
      <c r="K61" s="8"/>
      <c r="L61" s="8"/>
      <c r="M61" s="8"/>
      <c r="N61" s="17"/>
    </row>
    <row r="62" spans="1:19" ht="14.25" customHeight="1" x14ac:dyDescent="0.2">
      <c r="A62" s="10"/>
      <c r="B62" s="79" t="s">
        <v>5</v>
      </c>
      <c r="C62" s="79"/>
      <c r="D62" s="70"/>
      <c r="E62" s="86"/>
      <c r="F62" s="86"/>
      <c r="G62" s="86"/>
      <c r="H62" s="86"/>
      <c r="I62" s="35" t="s">
        <v>18</v>
      </c>
      <c r="J62" s="86"/>
      <c r="K62" s="86"/>
      <c r="L62" s="86"/>
      <c r="M62" s="86"/>
      <c r="N62" s="17"/>
    </row>
    <row r="63" spans="1:19" ht="14.25" customHeight="1" x14ac:dyDescent="0.2">
      <c r="A63" s="10"/>
      <c r="B63" s="79" t="s">
        <v>6</v>
      </c>
      <c r="C63" s="79"/>
      <c r="D63" s="70"/>
      <c r="E63" s="87"/>
      <c r="F63" s="87"/>
      <c r="G63" s="87"/>
      <c r="H63" s="87"/>
      <c r="I63" s="35" t="s">
        <v>6</v>
      </c>
      <c r="J63" s="87"/>
      <c r="K63" s="87"/>
      <c r="L63" s="87"/>
      <c r="M63" s="87"/>
      <c r="N63" s="17"/>
    </row>
    <row r="64" spans="1:19" ht="15" customHeight="1" thickBot="1" x14ac:dyDescent="0.25">
      <c r="A64" s="14"/>
      <c r="B64" s="15"/>
      <c r="C64" s="15"/>
      <c r="D64" s="15"/>
      <c r="E64" s="15"/>
      <c r="F64" s="15"/>
      <c r="G64" s="15"/>
      <c r="H64" s="15"/>
      <c r="I64" s="15"/>
      <c r="J64" s="15"/>
      <c r="K64" s="15"/>
      <c r="L64" s="15"/>
      <c r="M64" s="15"/>
      <c r="N64" s="18"/>
    </row>
    <row r="65" ht="14.25" customHeight="1" thickTop="1" x14ac:dyDescent="0.2"/>
  </sheetData>
  <sheetProtection algorithmName="SHA-512" hashValue="08fxr0WYTAXKgytAINuoylDgZnFNVV/iq9gpLvmcyQfDu74DIwbRO/CE+Afsmv6Be990mFOOVpqjTca0TBBqJg==" saltValue="d6GUmRWqApoogUB2rF2vGA==" spinCount="100000" sheet="1" objects="1" scenarios="1" selectLockedCells="1"/>
  <mergeCells count="254">
    <mergeCell ref="J60:M60"/>
    <mergeCell ref="J12:K12"/>
    <mergeCell ref="H14:M14"/>
    <mergeCell ref="L12:M12"/>
    <mergeCell ref="L51:M51"/>
    <mergeCell ref="L52:M52"/>
    <mergeCell ref="L53:M53"/>
    <mergeCell ref="L54:M54"/>
    <mergeCell ref="L55:M55"/>
    <mergeCell ref="L56:M56"/>
    <mergeCell ref="L57:M57"/>
    <mergeCell ref="J58:M58"/>
    <mergeCell ref="J59:M59"/>
    <mergeCell ref="J53:K53"/>
    <mergeCell ref="J54:K54"/>
    <mergeCell ref="J55:K55"/>
    <mergeCell ref="J56:K56"/>
    <mergeCell ref="J57:K57"/>
    <mergeCell ref="L18:M18"/>
    <mergeCell ref="L19:M19"/>
    <mergeCell ref="L20:M20"/>
    <mergeCell ref="L21:M21"/>
    <mergeCell ref="L22:M22"/>
    <mergeCell ref="L23:M23"/>
    <mergeCell ref="B27:C27"/>
    <mergeCell ref="B28:C28"/>
    <mergeCell ref="B29:C29"/>
    <mergeCell ref="L10:M10"/>
    <mergeCell ref="B8:M8"/>
    <mergeCell ref="L9:M9"/>
    <mergeCell ref="I9:K9"/>
    <mergeCell ref="J18:K18"/>
    <mergeCell ref="J19:K19"/>
    <mergeCell ref="J20:K20"/>
    <mergeCell ref="J21:K21"/>
    <mergeCell ref="J22:K22"/>
    <mergeCell ref="L15:M17"/>
    <mergeCell ref="B15:C17"/>
    <mergeCell ref="D15:E17"/>
    <mergeCell ref="B14:E14"/>
    <mergeCell ref="F14:G17"/>
    <mergeCell ref="J15:K17"/>
    <mergeCell ref="L24:M24"/>
    <mergeCell ref="L25:M25"/>
    <mergeCell ref="L26:M26"/>
    <mergeCell ref="I15:I17"/>
    <mergeCell ref="J23:K23"/>
    <mergeCell ref="J24:K24"/>
    <mergeCell ref="D30:E30"/>
    <mergeCell ref="D31:E31"/>
    <mergeCell ref="D32:E32"/>
    <mergeCell ref="J30:K30"/>
    <mergeCell ref="J31:K31"/>
    <mergeCell ref="J32:K32"/>
    <mergeCell ref="L30:M30"/>
    <mergeCell ref="L31:M31"/>
    <mergeCell ref="L32:M32"/>
    <mergeCell ref="B47:C47"/>
    <mergeCell ref="B45:C45"/>
    <mergeCell ref="B46:C46"/>
    <mergeCell ref="B33:C33"/>
    <mergeCell ref="B34:C34"/>
    <mergeCell ref="B35:C35"/>
    <mergeCell ref="B36:C36"/>
    <mergeCell ref="B37:C37"/>
    <mergeCell ref="B38:C38"/>
    <mergeCell ref="B39:C39"/>
    <mergeCell ref="B40:C40"/>
    <mergeCell ref="B30:C30"/>
    <mergeCell ref="B31:C31"/>
    <mergeCell ref="D44:E44"/>
    <mergeCell ref="D33:E33"/>
    <mergeCell ref="D34:E34"/>
    <mergeCell ref="J42:K42"/>
    <mergeCell ref="J43:K43"/>
    <mergeCell ref="D25:E25"/>
    <mergeCell ref="D26:E26"/>
    <mergeCell ref="D42:E42"/>
    <mergeCell ref="D43:E43"/>
    <mergeCell ref="B32:C32"/>
    <mergeCell ref="B41:C41"/>
    <mergeCell ref="B42:C42"/>
    <mergeCell ref="B25:C25"/>
    <mergeCell ref="B26:C26"/>
    <mergeCell ref="B43:C43"/>
    <mergeCell ref="B44:C44"/>
    <mergeCell ref="J44:K44"/>
    <mergeCell ref="F42:G42"/>
    <mergeCell ref="F43:G43"/>
    <mergeCell ref="F44:G44"/>
    <mergeCell ref="J38:K38"/>
    <mergeCell ref="F30:G30"/>
    <mergeCell ref="B57:C57"/>
    <mergeCell ref="B48:C48"/>
    <mergeCell ref="B49:C49"/>
    <mergeCell ref="B50:C50"/>
    <mergeCell ref="B51:C51"/>
    <mergeCell ref="B52:C52"/>
    <mergeCell ref="B53:C53"/>
    <mergeCell ref="B54:C54"/>
    <mergeCell ref="B55:C55"/>
    <mergeCell ref="B56:C56"/>
    <mergeCell ref="J25:K25"/>
    <mergeCell ref="J26:K26"/>
    <mergeCell ref="B18:C18"/>
    <mergeCell ref="B19:C19"/>
    <mergeCell ref="B20:C20"/>
    <mergeCell ref="B21:C21"/>
    <mergeCell ref="B22:C22"/>
    <mergeCell ref="B23:C23"/>
    <mergeCell ref="B24:C24"/>
    <mergeCell ref="F26:G26"/>
    <mergeCell ref="F25:G25"/>
    <mergeCell ref="D18:E18"/>
    <mergeCell ref="D19:E19"/>
    <mergeCell ref="D20:E20"/>
    <mergeCell ref="D21:E21"/>
    <mergeCell ref="D22:E22"/>
    <mergeCell ref="D23:E23"/>
    <mergeCell ref="D24:E24"/>
    <mergeCell ref="F57:G57"/>
    <mergeCell ref="F55:G55"/>
    <mergeCell ref="F56:G56"/>
    <mergeCell ref="D55:E55"/>
    <mergeCell ref="D56:E56"/>
    <mergeCell ref="D57:E57"/>
    <mergeCell ref="F51:G51"/>
    <mergeCell ref="F52:G52"/>
    <mergeCell ref="F53:G53"/>
    <mergeCell ref="F54:G54"/>
    <mergeCell ref="D51:E51"/>
    <mergeCell ref="D52:E52"/>
    <mergeCell ref="D53:E53"/>
    <mergeCell ref="D54:E54"/>
    <mergeCell ref="J51:K51"/>
    <mergeCell ref="J52:K52"/>
    <mergeCell ref="F48:G48"/>
    <mergeCell ref="F49:G49"/>
    <mergeCell ref="F50:G50"/>
    <mergeCell ref="D48:E48"/>
    <mergeCell ref="D49:E49"/>
    <mergeCell ref="D50:E50"/>
    <mergeCell ref="J48:K48"/>
    <mergeCell ref="J49:K49"/>
    <mergeCell ref="J50:K50"/>
    <mergeCell ref="L50:M50"/>
    <mergeCell ref="F45:G45"/>
    <mergeCell ref="F46:G46"/>
    <mergeCell ref="F47:G47"/>
    <mergeCell ref="D45:E45"/>
    <mergeCell ref="D46:E46"/>
    <mergeCell ref="D47:E47"/>
    <mergeCell ref="J45:K45"/>
    <mergeCell ref="J46:K46"/>
    <mergeCell ref="J47:K47"/>
    <mergeCell ref="L45:M45"/>
    <mergeCell ref="L46:M46"/>
    <mergeCell ref="L47:M47"/>
    <mergeCell ref="F37:G37"/>
    <mergeCell ref="F38:G38"/>
    <mergeCell ref="D36:E36"/>
    <mergeCell ref="D37:E37"/>
    <mergeCell ref="D38:E38"/>
    <mergeCell ref="J36:K36"/>
    <mergeCell ref="J37:K37"/>
    <mergeCell ref="L48:M48"/>
    <mergeCell ref="L49:M49"/>
    <mergeCell ref="L42:M42"/>
    <mergeCell ref="L43:M43"/>
    <mergeCell ref="L44:M44"/>
    <mergeCell ref="F39:G39"/>
    <mergeCell ref="F40:G40"/>
    <mergeCell ref="F41:G41"/>
    <mergeCell ref="D39:E39"/>
    <mergeCell ref="D40:E40"/>
    <mergeCell ref="D41:E41"/>
    <mergeCell ref="J39:K39"/>
    <mergeCell ref="J40:K40"/>
    <mergeCell ref="J41:K41"/>
    <mergeCell ref="L39:M39"/>
    <mergeCell ref="L40:M40"/>
    <mergeCell ref="L41:M41"/>
    <mergeCell ref="D28:E28"/>
    <mergeCell ref="D29:E29"/>
    <mergeCell ref="J27:K27"/>
    <mergeCell ref="J28:K28"/>
    <mergeCell ref="J29:K29"/>
    <mergeCell ref="L36:M36"/>
    <mergeCell ref="L37:M37"/>
    <mergeCell ref="L38:M38"/>
    <mergeCell ref="F33:G33"/>
    <mergeCell ref="F34:G34"/>
    <mergeCell ref="F35:G35"/>
    <mergeCell ref="L27:M27"/>
    <mergeCell ref="L28:M28"/>
    <mergeCell ref="L29:M29"/>
    <mergeCell ref="F31:G31"/>
    <mergeCell ref="F32:G32"/>
    <mergeCell ref="L33:M33"/>
    <mergeCell ref="L34:M34"/>
    <mergeCell ref="L35:M35"/>
    <mergeCell ref="D35:E35"/>
    <mergeCell ref="J33:K33"/>
    <mergeCell ref="J34:K34"/>
    <mergeCell ref="J35:K35"/>
    <mergeCell ref="F36:G36"/>
    <mergeCell ref="B6:E6"/>
    <mergeCell ref="B7:E7"/>
    <mergeCell ref="K6:M6"/>
    <mergeCell ref="I5:J5"/>
    <mergeCell ref="I6:J6"/>
    <mergeCell ref="K7:M7"/>
    <mergeCell ref="J62:M62"/>
    <mergeCell ref="J63:M63"/>
    <mergeCell ref="E62:H62"/>
    <mergeCell ref="B63:D63"/>
    <mergeCell ref="H15:H17"/>
    <mergeCell ref="F19:G19"/>
    <mergeCell ref="F18:G18"/>
    <mergeCell ref="F20:G20"/>
    <mergeCell ref="F21:G21"/>
    <mergeCell ref="F22:G22"/>
    <mergeCell ref="F23:G23"/>
    <mergeCell ref="B62:D62"/>
    <mergeCell ref="F24:G24"/>
    <mergeCell ref="E63:H63"/>
    <mergeCell ref="F27:G27"/>
    <mergeCell ref="F28:G28"/>
    <mergeCell ref="F29:G29"/>
    <mergeCell ref="D27:E27"/>
    <mergeCell ref="I7:J7"/>
    <mergeCell ref="F5:H5"/>
    <mergeCell ref="B1:C3"/>
    <mergeCell ref="F4:H4"/>
    <mergeCell ref="F9:H9"/>
    <mergeCell ref="D1:L3"/>
    <mergeCell ref="J11:K11"/>
    <mergeCell ref="J10:K10"/>
    <mergeCell ref="L11:M11"/>
    <mergeCell ref="I10:I12"/>
    <mergeCell ref="K4:M4"/>
    <mergeCell ref="F7:H7"/>
    <mergeCell ref="F6:H6"/>
    <mergeCell ref="B5:E5"/>
    <mergeCell ref="I4:J4"/>
    <mergeCell ref="K5:M5"/>
    <mergeCell ref="F10:H10"/>
    <mergeCell ref="F11:H11"/>
    <mergeCell ref="F12:H12"/>
    <mergeCell ref="B9:E9"/>
    <mergeCell ref="B10:E10"/>
    <mergeCell ref="B11:E11"/>
    <mergeCell ref="B12:E12"/>
    <mergeCell ref="B4:E4"/>
  </mergeCells>
  <phoneticPr fontId="2" type="noConversion"/>
  <conditionalFormatting sqref="L18:L57">
    <cfRule type="cellIs" dxfId="9" priority="16" stopIfTrue="1" operator="lessThan">
      <formula>0</formula>
    </cfRule>
    <cfRule type="cellIs" dxfId="8" priority="17" stopIfTrue="1" operator="equal">
      <formula>"CW"</formula>
    </cfRule>
  </conditionalFormatting>
  <conditionalFormatting sqref="P18:P57">
    <cfRule type="containsText" dxfId="7" priority="1" operator="containsText" text="Invalid Entry">
      <formula>NOT(ISERROR(SEARCH("Invalid Entry",P18)))</formula>
    </cfRule>
    <cfRule type="cellIs" dxfId="6" priority="10" stopIfTrue="1" operator="lessThan">
      <formula>0</formula>
    </cfRule>
    <cfRule type="cellIs" dxfId="5" priority="11" stopIfTrue="1" operator="equal">
      <formula>"CW"</formula>
    </cfRule>
  </conditionalFormatting>
  <conditionalFormatting sqref="P58">
    <cfRule type="cellIs" dxfId="4" priority="9" stopIfTrue="1" operator="lessThan">
      <formula>0</formula>
    </cfRule>
  </conditionalFormatting>
  <conditionalFormatting sqref="J60">
    <cfRule type="cellIs" dxfId="3" priority="8" stopIfTrue="1" operator="lessThan">
      <formula>0</formula>
    </cfRule>
  </conditionalFormatting>
  <conditionalFormatting sqref="J58">
    <cfRule type="expression" dxfId="2" priority="20" stopIfTrue="1">
      <formula>OR($Q$58&gt;0,$J$58&lt;0)</formula>
    </cfRule>
  </conditionalFormatting>
  <conditionalFormatting sqref="J59:M59">
    <cfRule type="expression" dxfId="1" priority="3">
      <formula>(OR($J$59,0, $L$12&gt;0))</formula>
    </cfRule>
  </conditionalFormatting>
  <conditionalFormatting sqref="L18:M57">
    <cfRule type="containsText" dxfId="0" priority="2" operator="containsText" text="Invalid Entry">
      <formula>NOT(ISERROR(SEARCH("Invalid Entry",L18)))</formula>
    </cfRule>
  </conditionalFormatting>
  <dataValidations xWindow="498" yWindow="309" count="11">
    <dataValidation type="list" showInputMessage="1" showErrorMessage="1" error="Please make a selection from the drop-down list." sqref="F11">
      <formula1>Equation</formula1>
    </dataValidation>
    <dataValidation type="decimal" showInputMessage="1" showErrorMessage="1" error="Please enter a value between 0 and 100." prompt="If this is the first Profile Summary for an ERD file, enter the percent of pavement with ALR ≥ 175.0 and &lt; 250.0._x000a__x000a_If this is NOT the first Profile Summary for an ERD file, enter 0." sqref="L11">
      <formula1>0</formula1>
      <formula2>100</formula2>
    </dataValidation>
    <dataValidation type="decimal" operator="greaterThanOrEqual" showInputMessage="1" showErrorMessage="1" error="Please enter a positive value." sqref="I18:I57">
      <formula1>0</formula1>
    </dataValidation>
    <dataValidation type="decimal" showInputMessage="1" showErrorMessage="1" error="Please enter a value between 0 and 100." prompt="If this is the first Profile Summary for an ERD file, enter the percent of pavement with ALR ≥ 250.0._x000a__x000a_If this is NOT the first Profile Summary for an ERD file, enter 0." sqref="L12">
      <formula1>0</formula1>
      <formula2>100</formula2>
    </dataValidation>
    <dataValidation type="decimal" operator="greaterThanOrEqual" showInputMessage="1" showErrorMessage="1" error="Please enter a positive value." prompt="Do NOT use &quot;+&quot; signs when entering begin and end stations.  For example, 55+10 should be entered as 5510." sqref="F9:F10">
      <formula1>0</formula1>
    </dataValidation>
    <dataValidation type="list" showInputMessage="1" showErrorMessage="1" error="Please make a selection from the drop-down list." sqref="F12">
      <formula1>Speed</formula1>
    </dataValidation>
    <dataValidation type="decimal" operator="greaterThanOrEqual" showInputMessage="1" showErrorMessage="1" error="Please enter a positive value." prompt="If this is the first Profile Summary for an ERD file, enter the total length of pavement being evaluated for ALR.  Remember to subtract the total length of exclusions from this figure." sqref="L9:M9">
      <formula1>0</formula1>
    </dataValidation>
    <dataValidation type="list" showInputMessage="1" showErrorMessage="1" error="Please make a selection from the drop-down list." prompt="Enter lane number and direction._x000a__x000a_Lane 1: driving lane_x000a_Lane 2: 1 lane left of driving lane_x000a_Lane 3: 2 lanes left of driving lane_x000a_Lane 4: 3 lanes left of driving lane_x000a_Lane 5: 4 lanes left of driving lane" sqref="K4:M4">
      <formula1>Lane</formula1>
    </dataValidation>
    <dataValidation showInputMessage="1" showErrorMessage="1" sqref="K7"/>
    <dataValidation type="date" operator="greaterThanOrEqual" allowBlank="1" showInputMessage="1" showErrorMessage="1" error="Please enter a valid date." sqref="F5">
      <formula1>36526</formula1>
    </dataValidation>
    <dataValidation type="list" showInputMessage="1" showErrorMessage="1" sqref="K5:M6">
      <formula1>Certification</formula1>
    </dataValidation>
  </dataValidations>
  <printOptions horizontalCentered="1" verticalCentered="1"/>
  <pageMargins left="0" right="0" top="0" bottom="0" header="0.5" footer="0.5"/>
  <pageSetup scale="85"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Views>
    <sheetView workbookViewId="0"/>
  </sheetViews>
  <sheetFormatPr defaultColWidth="9.28515625" defaultRowHeight="15.6" customHeight="1" x14ac:dyDescent="0.2"/>
  <cols>
    <col min="1" max="1" width="9" style="3" bestFit="1" customWidth="1"/>
    <col min="2" max="2" width="12.42578125" style="3" bestFit="1" customWidth="1"/>
    <col min="3" max="3" width="8.85546875" style="3" bestFit="1" customWidth="1"/>
    <col min="4" max="4" width="12" style="3" bestFit="1" customWidth="1"/>
    <col min="5" max="16384" width="9.28515625" style="3"/>
  </cols>
  <sheetData>
    <row r="1" spans="1:4" s="1" customFormat="1" ht="15.6" customHeight="1" x14ac:dyDescent="0.2">
      <c r="A1" s="21" t="s">
        <v>3</v>
      </c>
      <c r="B1" s="21" t="s">
        <v>11</v>
      </c>
      <c r="C1" s="23" t="s">
        <v>16</v>
      </c>
      <c r="D1" s="23" t="s">
        <v>56</v>
      </c>
    </row>
    <row r="2" spans="1:4" s="1" customFormat="1" ht="15.6" customHeight="1" x14ac:dyDescent="0.2">
      <c r="A2" s="19"/>
      <c r="B2" s="20"/>
      <c r="C2" s="20"/>
      <c r="D2" s="20"/>
    </row>
    <row r="3" spans="1:4" ht="15.6" customHeight="1" x14ac:dyDescent="0.2">
      <c r="A3" s="2" t="s">
        <v>53</v>
      </c>
      <c r="B3" s="22" t="s">
        <v>25</v>
      </c>
      <c r="C3" s="24" t="s">
        <v>17</v>
      </c>
      <c r="D3" s="22" t="s">
        <v>57</v>
      </c>
    </row>
    <row r="4" spans="1:4" ht="15.6" customHeight="1" x14ac:dyDescent="0.2">
      <c r="B4" s="4" t="s">
        <v>35</v>
      </c>
      <c r="D4" s="24" t="s">
        <v>58</v>
      </c>
    </row>
    <row r="5" spans="1:4" ht="15.6" customHeight="1" x14ac:dyDescent="0.2">
      <c r="B5" s="4" t="s">
        <v>40</v>
      </c>
    </row>
    <row r="6" spans="1:4" ht="15.6" customHeight="1" x14ac:dyDescent="0.2">
      <c r="B6" s="4" t="s">
        <v>30</v>
      </c>
    </row>
    <row r="7" spans="1:4" ht="15.6" customHeight="1" x14ac:dyDescent="0.2">
      <c r="B7" s="4" t="s">
        <v>26</v>
      </c>
    </row>
    <row r="8" spans="1:4" ht="15.6" customHeight="1" x14ac:dyDescent="0.2">
      <c r="B8" s="4" t="s">
        <v>36</v>
      </c>
    </row>
    <row r="9" spans="1:4" ht="15.6" customHeight="1" x14ac:dyDescent="0.2">
      <c r="B9" s="4" t="s">
        <v>41</v>
      </c>
    </row>
    <row r="10" spans="1:4" ht="15.6" customHeight="1" x14ac:dyDescent="0.2">
      <c r="B10" s="4" t="s">
        <v>31</v>
      </c>
    </row>
    <row r="11" spans="1:4" ht="15.6" customHeight="1" x14ac:dyDescent="0.2">
      <c r="B11" s="4" t="s">
        <v>27</v>
      </c>
    </row>
    <row r="12" spans="1:4" ht="15.6" customHeight="1" x14ac:dyDescent="0.2">
      <c r="B12" s="4" t="s">
        <v>37</v>
      </c>
    </row>
    <row r="13" spans="1:4" ht="15.6" customHeight="1" x14ac:dyDescent="0.2">
      <c r="B13" s="4" t="s">
        <v>42</v>
      </c>
    </row>
    <row r="14" spans="1:4" ht="15.6" customHeight="1" x14ac:dyDescent="0.2">
      <c r="B14" s="4" t="s">
        <v>32</v>
      </c>
    </row>
    <row r="15" spans="1:4" ht="15.6" customHeight="1" x14ac:dyDescent="0.2">
      <c r="B15" s="4" t="s">
        <v>28</v>
      </c>
    </row>
    <row r="16" spans="1:4" ht="15.6" customHeight="1" x14ac:dyDescent="0.2">
      <c r="B16" s="4" t="s">
        <v>38</v>
      </c>
    </row>
    <row r="17" spans="2:2" ht="15.6" customHeight="1" x14ac:dyDescent="0.2">
      <c r="B17" s="4" t="s">
        <v>43</v>
      </c>
    </row>
    <row r="18" spans="2:2" ht="15.6" customHeight="1" x14ac:dyDescent="0.2">
      <c r="B18" s="4" t="s">
        <v>33</v>
      </c>
    </row>
    <row r="19" spans="2:2" ht="15.6" customHeight="1" x14ac:dyDescent="0.2">
      <c r="B19" s="4" t="s">
        <v>29</v>
      </c>
    </row>
    <row r="20" spans="2:2" ht="15.6" customHeight="1" x14ac:dyDescent="0.2">
      <c r="B20" s="4" t="s">
        <v>39</v>
      </c>
    </row>
    <row r="21" spans="2:2" ht="15.6" customHeight="1" x14ac:dyDescent="0.2">
      <c r="B21" s="4" t="s">
        <v>44</v>
      </c>
    </row>
    <row r="22" spans="2:2" ht="15.6" customHeight="1" x14ac:dyDescent="0.2">
      <c r="B22" s="2" t="s">
        <v>34</v>
      </c>
    </row>
  </sheetData>
  <sheetProtection algorithmName="SHA-512" hashValue="t9EO/TDpX59rZ6PVBBLNiCprd7jn/ytmN9O34AmZmL5Hlg/qyxtq2jgl4eBLC24bMDZ21N8nKIvuoaFIF2ryMw==" saltValue="gRgVapIvBOcP6l3R8trmxg==" spinCount="100000" sheet="1" objects="1" scenarios="1"/>
  <phoneticPr fontId="2" type="noConversion"/>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5</vt:i4>
      </vt:variant>
    </vt:vector>
  </HeadingPairs>
  <TitlesOfParts>
    <vt:vector size="7" baseType="lpstr">
      <vt:lpstr>Concrete</vt:lpstr>
      <vt:lpstr>Lists</vt:lpstr>
      <vt:lpstr>Certification</vt:lpstr>
      <vt:lpstr>Equation</vt:lpstr>
      <vt:lpstr>Lane</vt:lpstr>
      <vt:lpstr>Concrete!Print_Area</vt:lpstr>
      <vt:lpstr>Speed</vt:lpstr>
    </vt:vector>
  </TitlesOfParts>
  <Company>MNDOT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nord1tom</dc:creator>
  <cp:lastModifiedBy>Tom Nordstrom</cp:lastModifiedBy>
  <cp:lastPrinted>2017-12-07T20:19:10Z</cp:lastPrinted>
  <dcterms:created xsi:type="dcterms:W3CDTF">2008-06-10T17:49:43Z</dcterms:created>
  <dcterms:modified xsi:type="dcterms:W3CDTF">2020-01-29T20:14:29Z</dcterms:modified>
</cp:coreProperties>
</file>