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2.xml" ContentType="application/vnd.openxmlformats-officedocument.drawing+xml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35" yWindow="-105" windowWidth="16140" windowHeight="11625"/>
  </bookViews>
  <sheets>
    <sheet name="Sand Calib.(BLANK)" sheetId="4" r:id="rId1"/>
    <sheet name="Sand Calib." sheetId="1" r:id="rId2"/>
  </sheets>
  <definedNames>
    <definedName name="_xlnm.Print_Area" localSheetId="1">'Sand Calib.'!$A$1:$V$48</definedName>
    <definedName name="_xlnm.Print_Area" localSheetId="0">'Sand Calib.(BLANK)'!$A$1:$V$48</definedName>
  </definedNames>
  <calcPr calcId="145621"/>
</workbook>
</file>

<file path=xl/calcChain.xml><?xml version="1.0" encoding="utf-8"?>
<calcChain xmlns="http://schemas.openxmlformats.org/spreadsheetml/2006/main">
  <c r="M23" i="4" l="1"/>
  <c r="M26" i="4" s="1"/>
  <c r="S23" i="4" l="1"/>
  <c r="P23" i="4"/>
  <c r="P26" i="4" s="1"/>
  <c r="J23" i="4"/>
  <c r="J26" i="4" s="1"/>
  <c r="G23" i="4"/>
  <c r="G30" i="4" s="1"/>
  <c r="M30" i="4" l="1"/>
  <c r="S26" i="4"/>
  <c r="S30" i="4" s="1"/>
  <c r="J30" i="4"/>
  <c r="P30" i="4"/>
  <c r="G23" i="1"/>
  <c r="G30" i="1" s="1"/>
  <c r="J23" i="1"/>
  <c r="M23" i="1"/>
  <c r="M26" i="1" s="1"/>
  <c r="P23" i="1"/>
  <c r="S23" i="1"/>
  <c r="S26" i="1"/>
  <c r="S30" i="1"/>
  <c r="AA31" i="4" l="1"/>
  <c r="M38" i="4" s="1"/>
  <c r="M44" i="4" s="1"/>
  <c r="P26" i="1"/>
  <c r="P30" i="1" s="1"/>
  <c r="M30" i="1"/>
  <c r="J26" i="1"/>
  <c r="J30" i="1" s="1"/>
  <c r="G38" i="4" l="1"/>
  <c r="G44" i="4" s="1"/>
  <c r="J38" i="4"/>
  <c r="J44" i="4" s="1"/>
  <c r="AA31" i="1"/>
  <c r="M38" i="1" s="1"/>
  <c r="M44" i="1" s="1"/>
  <c r="P44" i="4" l="1"/>
  <c r="T44" i="4" s="1"/>
  <c r="S47" i="4" s="1"/>
  <c r="P38" i="4"/>
  <c r="G38" i="1"/>
  <c r="G44" i="1" s="1"/>
  <c r="J38" i="1"/>
  <c r="J44" i="1" s="1"/>
  <c r="S38" i="4" l="1"/>
  <c r="S41" i="4" s="1"/>
  <c r="P44" i="1"/>
  <c r="T44" i="1" s="1"/>
  <c r="S47" i="1" s="1"/>
  <c r="P38" i="1"/>
  <c r="S38" i="1" s="1"/>
  <c r="S41" i="1" s="1"/>
</calcChain>
</file>

<file path=xl/sharedStrings.xml><?xml version="1.0" encoding="utf-8"?>
<sst xmlns="http://schemas.openxmlformats.org/spreadsheetml/2006/main" count="112" uniqueCount="46">
  <si>
    <t>Wt. Of Jar, Cone</t>
  </si>
  <si>
    <t>&amp; Sand Before (gm)</t>
  </si>
  <si>
    <t>&amp; Sand After (gm)</t>
  </si>
  <si>
    <t xml:space="preserve">Wt. Of Sand in Cone, </t>
  </si>
  <si>
    <t>Ring and Mold (gm)</t>
  </si>
  <si>
    <t>Wt. Of Sand in Cone &amp;</t>
  </si>
  <si>
    <t xml:space="preserve">        </t>
  </si>
  <si>
    <t xml:space="preserve"> </t>
  </si>
  <si>
    <t>kg</t>
  </si>
  <si>
    <t>lbs</t>
  </si>
  <si>
    <r>
      <t>kg/m</t>
    </r>
    <r>
      <rPr>
        <b/>
        <vertAlign val="superscript"/>
        <sz val="12"/>
        <rFont val="Arial"/>
        <family val="2"/>
      </rPr>
      <t>3</t>
    </r>
  </si>
  <si>
    <r>
      <t>lbs/ft</t>
    </r>
    <r>
      <rPr>
        <b/>
        <vertAlign val="superscript"/>
        <sz val="12"/>
        <rFont val="Arial"/>
        <family val="2"/>
      </rPr>
      <t>3</t>
    </r>
  </si>
  <si>
    <t>+</t>
  </si>
  <si>
    <t>(</t>
  </si>
  <si>
    <t>) =</t>
  </si>
  <si>
    <t>=</t>
  </si>
  <si>
    <t>Ring from Calibration (gm)</t>
  </si>
  <si>
    <t>(Record to nearest whole gm)</t>
  </si>
  <si>
    <t xml:space="preserve"> (A-B)</t>
  </si>
  <si>
    <t xml:space="preserve"> Get at least 3 weights within 5 grams of each other.</t>
  </si>
  <si>
    <t>453.6 g/lb</t>
  </si>
  <si>
    <t>(A)</t>
  </si>
  <si>
    <t>(B)</t>
  </si>
  <si>
    <t>(C)</t>
  </si>
  <si>
    <t>(D)</t>
  </si>
  <si>
    <t>(E)</t>
  </si>
  <si>
    <r>
      <t xml:space="preserve">Wt. Of Sand in Mold   </t>
    </r>
    <r>
      <rPr>
        <b/>
        <sz val="12"/>
        <rFont val="Arial"/>
        <family val="2"/>
      </rPr>
      <t>(C-D)</t>
    </r>
  </si>
  <si>
    <t>CALIBRATION OF STANDARD SAND</t>
  </si>
  <si>
    <t>Date:</t>
  </si>
  <si>
    <t>Project No:</t>
  </si>
  <si>
    <t>Note: The Weight Of Sand in Mold should not vary by more than 5 grams.</t>
  </si>
  <si>
    <t>(F)</t>
  </si>
  <si>
    <t>(G)</t>
  </si>
  <si>
    <t>(H)</t>
  </si>
  <si>
    <t>(I)</t>
  </si>
  <si>
    <t>UNIT WEIGHT OF SAND (Metric) = Average Wt. in kilograms of Sand in Mold x 1059.43 =</t>
  </si>
  <si>
    <t>Average Weight of Sand in Mold</t>
  </si>
  <si>
    <t>Standard Sand Density Determination</t>
  </si>
  <si>
    <t>Standard Sand Calibration</t>
  </si>
  <si>
    <t>TRIAL No:</t>
  </si>
  <si>
    <t>UNIT WEIGHT OF SAND (English) = Average Weight in pounds of Sand in Mold x 30 =</t>
  </si>
  <si>
    <t>Tester Name or Certification No:</t>
  </si>
  <si>
    <t>Sample No:</t>
  </si>
  <si>
    <t>(Field  Method No. 1)</t>
  </si>
  <si>
    <t>Grading &amp; Base Manual  5-692.222</t>
  </si>
  <si>
    <t>G&amp;B-301(3/19/13)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</si>
</sst>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mm/dd/yy"/>
  </numFmts>
  <fonts count="16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2"/>
      <color indexed="8"/>
      <name val="Arial"/>
      <family val="2"/>
    </font>
    <font>
      <b/>
      <vertAlign val="superscript"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2"/>
      <color indexed="8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1"/>
      <color indexed="8"/>
      <name val="Arial"/>
      <family val="2"/>
    </font>
    <font>
      <b/>
      <sz val="19"/>
      <name val="Arial"/>
      <family val="2"/>
    </font>
    <font>
      <b/>
      <sz val="11"/>
      <color indexed="8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599963377788628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2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2" fillId="0" borderId="0" xfId="0" applyNumberFormat="1" applyFont="1" applyFill="1" applyBorder="1"/>
    <xf numFmtId="49" fontId="0" fillId="0" borderId="0" xfId="0" applyNumberFormat="1" applyBorder="1"/>
    <xf numFmtId="49" fontId="2" fillId="0" borderId="0" xfId="0" applyNumberFormat="1" applyFont="1" applyBorder="1"/>
    <xf numFmtId="49" fontId="0" fillId="0" borderId="0" xfId="0" applyNumberForma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NumberFormat="1"/>
    <xf numFmtId="0" fontId="1" fillId="0" borderId="0" xfId="0" applyFont="1" applyFill="1" applyBorder="1" applyAlignment="1">
      <alignment horizontal="center"/>
    </xf>
    <xf numFmtId="1" fontId="6" fillId="0" borderId="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164" fontId="1" fillId="0" borderId="0" xfId="0" applyNumberFormat="1" applyFont="1" applyFill="1" applyBorder="1" applyAlignment="1">
      <alignment horizontal="center" vertical="center"/>
    </xf>
    <xf numFmtId="0" fontId="7" fillId="0" borderId="0" xfId="0" applyFont="1"/>
    <xf numFmtId="49" fontId="2" fillId="0" borderId="1" xfId="0" applyNumberFormat="1" applyFont="1" applyFill="1" applyBorder="1" applyAlignment="1">
      <alignment horizontal="center"/>
    </xf>
    <xf numFmtId="166" fontId="9" fillId="0" borderId="0" xfId="0" applyNumberFormat="1" applyFont="1" applyFill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0" borderId="2" xfId="0" applyBorder="1"/>
    <xf numFmtId="0" fontId="0" fillId="0" borderId="3" xfId="0" applyBorder="1"/>
    <xf numFmtId="49" fontId="0" fillId="0" borderId="3" xfId="0" applyNumberFormat="1" applyBorder="1"/>
    <xf numFmtId="0" fontId="0" fillId="0" borderId="4" xfId="0" applyBorder="1"/>
    <xf numFmtId="49" fontId="1" fillId="0" borderId="0" xfId="0" applyNumberFormat="1" applyFont="1" applyFill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0" borderId="0" xfId="0" applyFont="1" applyBorder="1"/>
    <xf numFmtId="0" fontId="3" fillId="0" borderId="0" xfId="0" applyFont="1" applyBorder="1"/>
    <xf numFmtId="49" fontId="0" fillId="0" borderId="0" xfId="0" applyNumberFormat="1" applyFill="1" applyBorder="1"/>
    <xf numFmtId="1" fontId="0" fillId="0" borderId="0" xfId="0" applyNumberFormat="1" applyFill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7" fillId="0" borderId="0" xfId="0" applyFont="1" applyBorder="1"/>
    <xf numFmtId="49" fontId="2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0" fontId="2" fillId="0" borderId="1" xfId="0" applyFont="1" applyFill="1" applyBorder="1"/>
    <xf numFmtId="0" fontId="2" fillId="0" borderId="8" xfId="0" applyFont="1" applyFill="1" applyBorder="1"/>
    <xf numFmtId="0" fontId="7" fillId="0" borderId="6" xfId="0" applyFont="1" applyFill="1" applyBorder="1" applyAlignment="1">
      <alignment horizontal="center"/>
    </xf>
    <xf numFmtId="0" fontId="6" fillId="0" borderId="0" xfId="0" applyFont="1" applyBorder="1"/>
    <xf numFmtId="0" fontId="7" fillId="0" borderId="6" xfId="0" applyFont="1" applyBorder="1" applyAlignment="1">
      <alignment horizontal="center"/>
    </xf>
    <xf numFmtId="0" fontId="10" fillId="0" borderId="0" xfId="0" applyFont="1" applyBorder="1"/>
    <xf numFmtId="0" fontId="6" fillId="0" borderId="6" xfId="0" applyFont="1" applyBorder="1"/>
    <xf numFmtId="49" fontId="6" fillId="0" borderId="0" xfId="0" applyNumberFormat="1" applyFont="1" applyBorder="1"/>
    <xf numFmtId="0" fontId="11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3" xfId="0" applyFont="1" applyBorder="1"/>
    <xf numFmtId="0" fontId="2" fillId="0" borderId="0" xfId="0" applyFont="1" applyBorder="1" applyAlignment="1">
      <alignment horizontal="right"/>
    </xf>
    <xf numFmtId="0" fontId="2" fillId="0" borderId="1" xfId="0" applyNumberFormat="1" applyFont="1" applyFill="1" applyBorder="1"/>
    <xf numFmtId="49" fontId="2" fillId="0" borderId="1" xfId="0" applyNumberFormat="1" applyFont="1" applyFill="1" applyBorder="1"/>
    <xf numFmtId="0" fontId="2" fillId="0" borderId="5" xfId="0" applyFont="1" applyBorder="1"/>
    <xf numFmtId="0" fontId="3" fillId="0" borderId="5" xfId="0" applyFont="1" applyBorder="1"/>
    <xf numFmtId="0" fontId="15" fillId="0" borderId="0" xfId="0" applyFont="1" applyAlignment="1">
      <alignment horizontal="right" vertical="center"/>
    </xf>
    <xf numFmtId="0" fontId="2" fillId="0" borderId="0" xfId="0" applyFont="1" applyBorder="1" applyAlignment="1">
      <alignment horizontal="center"/>
    </xf>
    <xf numFmtId="0" fontId="6" fillId="0" borderId="6" xfId="0" applyFont="1" applyBorder="1" applyProtection="1"/>
    <xf numFmtId="0" fontId="10" fillId="0" borderId="0" xfId="0" applyFont="1" applyBorder="1" applyProtection="1"/>
    <xf numFmtId="0" fontId="6" fillId="0" borderId="0" xfId="0" applyFont="1" applyBorder="1" applyProtection="1"/>
    <xf numFmtId="0" fontId="0" fillId="0" borderId="0" xfId="0" applyBorder="1" applyProtection="1"/>
    <xf numFmtId="1" fontId="0" fillId="0" borderId="0" xfId="0" applyNumberFormat="1" applyFill="1" applyBorder="1" applyAlignment="1" applyProtection="1">
      <alignment horizontal="center"/>
    </xf>
    <xf numFmtId="49" fontId="0" fillId="0" borderId="0" xfId="0" applyNumberFormat="1" applyFill="1" applyBorder="1" applyProtection="1"/>
    <xf numFmtId="0" fontId="0" fillId="0" borderId="5" xfId="0" applyBorder="1" applyProtection="1"/>
    <xf numFmtId="49" fontId="0" fillId="0" borderId="0" xfId="0" applyNumberFormat="1" applyBorder="1" applyProtection="1"/>
    <xf numFmtId="0" fontId="7" fillId="0" borderId="6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</xf>
    <xf numFmtId="0" fontId="7" fillId="0" borderId="0" xfId="0" applyFont="1" applyBorder="1" applyProtection="1"/>
    <xf numFmtId="0" fontId="2" fillId="0" borderId="0" xfId="0" applyFont="1" applyBorder="1" applyProtection="1"/>
    <xf numFmtId="1" fontId="0" fillId="0" borderId="0" xfId="0" applyNumberFormat="1" applyFill="1" applyBorder="1" applyAlignment="1" applyProtection="1">
      <alignment horizontal="center" vertical="center"/>
    </xf>
    <xf numFmtId="0" fontId="0" fillId="0" borderId="6" xfId="0" applyBorder="1" applyProtection="1"/>
    <xf numFmtId="0" fontId="10" fillId="0" borderId="0" xfId="0" applyFont="1" applyBorder="1" applyAlignment="1" applyProtection="1">
      <alignment horizontal="left"/>
    </xf>
    <xf numFmtId="0" fontId="11" fillId="0" borderId="0" xfId="0" applyFont="1" applyBorder="1" applyAlignment="1" applyProtection="1">
      <alignment horizontal="left"/>
    </xf>
    <xf numFmtId="0" fontId="6" fillId="0" borderId="0" xfId="0" applyFont="1" applyBorder="1" applyAlignment="1" applyProtection="1">
      <alignment horizontal="left"/>
    </xf>
    <xf numFmtId="49" fontId="6" fillId="0" borderId="0" xfId="0" applyNumberFormat="1" applyFont="1" applyBorder="1" applyProtection="1"/>
    <xf numFmtId="0" fontId="7" fillId="0" borderId="6" xfId="0" applyFont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"/>
    </xf>
    <xf numFmtId="0" fontId="1" fillId="0" borderId="0" xfId="0" applyFont="1" applyBorder="1" applyProtection="1"/>
    <xf numFmtId="1" fontId="6" fillId="0" borderId="0" xfId="0" applyNumberFormat="1" applyFont="1" applyFill="1" applyBorder="1" applyAlignment="1" applyProtection="1">
      <alignment horizontal="center"/>
    </xf>
    <xf numFmtId="49" fontId="2" fillId="0" borderId="0" xfId="0" applyNumberFormat="1" applyFont="1" applyFill="1" applyBorder="1" applyProtection="1"/>
    <xf numFmtId="49" fontId="0" fillId="0" borderId="0" xfId="0" applyNumberFormat="1" applyFill="1" applyBorder="1" applyAlignment="1" applyProtection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1" fontId="0" fillId="0" borderId="9" xfId="0" applyNumberFormat="1" applyFill="1" applyBorder="1" applyAlignment="1" applyProtection="1">
      <alignment horizontal="center" vertical="center"/>
    </xf>
    <xf numFmtId="1" fontId="0" fillId="0" borderId="10" xfId="0" applyNumberFormat="1" applyFill="1" applyBorder="1" applyAlignment="1" applyProtection="1">
      <alignment horizontal="center" vertical="center"/>
    </xf>
    <xf numFmtId="164" fontId="1" fillId="3" borderId="1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/>
    </xf>
    <xf numFmtId="1" fontId="1" fillId="3" borderId="11" xfId="0" applyNumberFormat="1" applyFont="1" applyFill="1" applyBorder="1" applyAlignment="1">
      <alignment horizontal="center" vertical="center"/>
    </xf>
    <xf numFmtId="0" fontId="6" fillId="0" borderId="0" xfId="0" applyFont="1" applyBorder="1" applyAlignment="1"/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7" fillId="0" borderId="6" xfId="0" applyFont="1" applyFill="1" applyBorder="1" applyAlignment="1">
      <alignment horizontal="left" indent="3"/>
    </xf>
    <xf numFmtId="0" fontId="7" fillId="0" borderId="0" xfId="0" applyFont="1" applyFill="1" applyBorder="1" applyAlignment="1">
      <alignment horizontal="left" indent="3"/>
    </xf>
    <xf numFmtId="0" fontId="1" fillId="0" borderId="1" xfId="0" applyFont="1" applyFill="1" applyBorder="1" applyAlignment="1">
      <alignment horizontal="center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1" fontId="6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center"/>
    </xf>
    <xf numFmtId="0" fontId="0" fillId="0" borderId="0" xfId="0" applyAlignment="1"/>
    <xf numFmtId="0" fontId="13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2" fillId="0" borderId="2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horizontal="center" vertical="center"/>
      <protection locked="0"/>
    </xf>
    <xf numFmtId="0" fontId="12" fillId="0" borderId="2" xfId="0" applyFont="1" applyFill="1" applyBorder="1" applyAlignment="1">
      <alignment horizontal="left"/>
    </xf>
    <xf numFmtId="0" fontId="14" fillId="0" borderId="3" xfId="0" applyFont="1" applyFill="1" applyBorder="1" applyAlignment="1">
      <alignment horizontal="left"/>
    </xf>
    <xf numFmtId="0" fontId="14" fillId="0" borderId="4" xfId="0" applyFont="1" applyFill="1" applyBorder="1" applyAlignment="1">
      <alignment horizontal="left"/>
    </xf>
    <xf numFmtId="1" fontId="0" fillId="0" borderId="9" xfId="0" applyNumberFormat="1" applyFill="1" applyBorder="1" applyAlignment="1">
      <alignment horizontal="center" vertical="center"/>
    </xf>
    <xf numFmtId="1" fontId="0" fillId="0" borderId="10" xfId="0" applyNumberForma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1" fontId="0" fillId="2" borderId="9" xfId="0" applyNumberFormat="1" applyFill="1" applyBorder="1" applyAlignment="1" applyProtection="1">
      <alignment horizontal="center" vertical="center"/>
    </xf>
    <xf numFmtId="1" fontId="0" fillId="2" borderId="10" xfId="0" applyNumberFormat="1" applyFill="1" applyBorder="1" applyAlignment="1" applyProtection="1">
      <alignment horizontal="center" vertical="center"/>
    </xf>
    <xf numFmtId="1" fontId="0" fillId="3" borderId="9" xfId="0" applyNumberFormat="1" applyFill="1" applyBorder="1" applyAlignment="1" applyProtection="1">
      <alignment horizontal="center" vertical="center"/>
    </xf>
    <xf numFmtId="1" fontId="0" fillId="3" borderId="10" xfId="0" applyNumberFormat="1" applyFill="1" applyBorder="1" applyAlignment="1" applyProtection="1">
      <alignment horizontal="center" vertical="center"/>
    </xf>
  </cellXfs>
  <cellStyles count="1">
    <cellStyle name="Normal" xfId="0" builtinId="0"/>
  </cellStyles>
  <dxfs count="2">
    <dxf>
      <fill>
        <patternFill>
          <bgColor indexed="11"/>
        </patternFill>
      </fill>
    </dxf>
    <dxf>
      <fill>
        <patternFill>
          <bgColor indexed="1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85725</xdr:colOff>
          <xdr:row>0</xdr:row>
          <xdr:rowOff>76200</xdr:rowOff>
        </xdr:from>
        <xdr:to>
          <xdr:col>2</xdr:col>
          <xdr:colOff>390525</xdr:colOff>
          <xdr:row>3</xdr:row>
          <xdr:rowOff>66675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85725</xdr:colOff>
          <xdr:row>0</xdr:row>
          <xdr:rowOff>76200</xdr:rowOff>
        </xdr:from>
        <xdr:to>
          <xdr:col>2</xdr:col>
          <xdr:colOff>390525</xdr:colOff>
          <xdr:row>3</xdr:row>
          <xdr:rowOff>66675</xdr:rowOff>
        </xdr:to>
        <xdr:sp macro="" textlink="">
          <xdr:nvSpPr>
            <xdr:cNvPr id="3075" name="Object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85725</xdr:colOff>
          <xdr:row>0</xdr:row>
          <xdr:rowOff>76200</xdr:rowOff>
        </xdr:from>
        <xdr:to>
          <xdr:col>2</xdr:col>
          <xdr:colOff>390525</xdr:colOff>
          <xdr:row>3</xdr:row>
          <xdr:rowOff>66675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A60"/>
  <sheetViews>
    <sheetView tabSelected="1" zoomScaleNormal="100" workbookViewId="0">
      <selection activeCell="AD15" sqref="AD15"/>
    </sheetView>
  </sheetViews>
  <sheetFormatPr defaultRowHeight="12.75" x14ac:dyDescent="0.2"/>
  <cols>
    <col min="1" max="1" width="1.7109375" customWidth="1"/>
    <col min="2" max="2" width="3.7109375" customWidth="1"/>
    <col min="3" max="3" width="9" customWidth="1"/>
    <col min="4" max="4" width="13.42578125" customWidth="1"/>
    <col min="5" max="5" width="6.7109375" bestFit="1" customWidth="1"/>
    <col min="6" max="6" width="5" customWidth="1"/>
    <col min="7" max="8" width="3.7109375" customWidth="1"/>
    <col min="9" max="9" width="2.7109375" style="5" customWidth="1"/>
    <col min="10" max="11" width="3.7109375" customWidth="1"/>
    <col min="12" max="12" width="2.7109375" style="5" customWidth="1"/>
    <col min="13" max="14" width="3.7109375" customWidth="1"/>
    <col min="15" max="15" width="2.7109375" style="5" customWidth="1"/>
    <col min="16" max="17" width="3.7109375" customWidth="1"/>
    <col min="18" max="18" width="2.7109375" style="5" customWidth="1"/>
    <col min="19" max="20" width="3.7109375" customWidth="1"/>
    <col min="21" max="21" width="4.42578125" customWidth="1"/>
    <col min="22" max="22" width="3.7109375" customWidth="1"/>
    <col min="24" max="24" width="2.5703125" customWidth="1"/>
    <col min="25" max="25" width="3.140625" customWidth="1"/>
    <col min="26" max="26" width="3" customWidth="1"/>
    <col min="27" max="27" width="6.5703125" hidden="1" customWidth="1"/>
    <col min="28" max="28" width="0" hidden="1" customWidth="1"/>
  </cols>
  <sheetData>
    <row r="1" spans="1:22" ht="14.25" x14ac:dyDescent="0.2">
      <c r="V1" s="55" t="s">
        <v>45</v>
      </c>
    </row>
    <row r="2" spans="1:22" ht="24" x14ac:dyDescent="0.35">
      <c r="A2" s="102" t="s">
        <v>27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</row>
    <row r="3" spans="1:22" ht="18" x14ac:dyDescent="0.25">
      <c r="A3" s="103" t="s">
        <v>43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</row>
    <row r="4" spans="1:22" ht="18" x14ac:dyDescent="0.25">
      <c r="A4" s="103" t="s">
        <v>44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</row>
    <row r="5" spans="1:22" ht="14.1" customHeight="1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8"/>
      <c r="T5" s="19"/>
      <c r="U5" s="19"/>
    </row>
    <row r="6" spans="1:22" s="16" customFormat="1" ht="11.45" customHeight="1" x14ac:dyDescent="0.2">
      <c r="A6" s="106" t="s">
        <v>29</v>
      </c>
      <c r="B6" s="107"/>
      <c r="C6" s="107"/>
      <c r="D6" s="108"/>
      <c r="E6" s="106" t="s">
        <v>41</v>
      </c>
      <c r="F6" s="109"/>
      <c r="G6" s="109"/>
      <c r="H6" s="109"/>
      <c r="I6" s="109"/>
      <c r="J6" s="109"/>
      <c r="K6" s="109"/>
      <c r="L6" s="109"/>
      <c r="M6" s="109"/>
      <c r="N6" s="109"/>
      <c r="O6" s="110"/>
      <c r="P6" s="106" t="s">
        <v>28</v>
      </c>
      <c r="Q6" s="107"/>
      <c r="R6" s="107"/>
      <c r="S6" s="107"/>
      <c r="T6" s="107"/>
      <c r="U6" s="107"/>
      <c r="V6" s="108"/>
    </row>
    <row r="7" spans="1:22" ht="17.100000000000001" customHeight="1" x14ac:dyDescent="0.2">
      <c r="A7" s="111"/>
      <c r="B7" s="112"/>
      <c r="C7" s="112"/>
      <c r="D7" s="113"/>
      <c r="E7" s="111"/>
      <c r="F7" s="114"/>
      <c r="G7" s="114"/>
      <c r="H7" s="114"/>
      <c r="I7" s="114"/>
      <c r="J7" s="114"/>
      <c r="K7" s="114"/>
      <c r="L7" s="114"/>
      <c r="M7" s="114"/>
      <c r="N7" s="114"/>
      <c r="O7" s="115"/>
      <c r="P7" s="111"/>
      <c r="Q7" s="112"/>
      <c r="R7" s="112"/>
      <c r="S7" s="112"/>
      <c r="T7" s="112"/>
      <c r="U7" s="112"/>
      <c r="V7" s="113"/>
    </row>
    <row r="8" spans="1:22" ht="12" customHeight="1" x14ac:dyDescent="0.25">
      <c r="A8" s="116" t="s">
        <v>42</v>
      </c>
      <c r="B8" s="117"/>
      <c r="C8" s="117"/>
      <c r="D8" s="118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2" ht="16.5" customHeight="1" x14ac:dyDescent="0.25">
      <c r="A9" s="111"/>
      <c r="B9" s="114"/>
      <c r="C9" s="114"/>
      <c r="D9" s="115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2" ht="24" customHeight="1" x14ac:dyDescent="0.25">
      <c r="A10" s="105" t="s">
        <v>38</v>
      </c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</row>
    <row r="11" spans="1:22" ht="9.75" customHeight="1" x14ac:dyDescent="0.2">
      <c r="A11" s="20"/>
      <c r="B11" s="21"/>
      <c r="C11" s="21"/>
      <c r="D11" s="21"/>
      <c r="E11" s="21"/>
      <c r="F11" s="21"/>
      <c r="G11" s="21"/>
      <c r="H11" s="21"/>
      <c r="I11" s="22"/>
      <c r="J11" s="21"/>
      <c r="K11" s="21"/>
      <c r="L11" s="22"/>
      <c r="M11" s="21"/>
      <c r="N11" s="21"/>
      <c r="O11" s="22"/>
      <c r="P11" s="21"/>
      <c r="Q11" s="21"/>
      <c r="R11" s="22"/>
      <c r="S11" s="21"/>
      <c r="T11" s="21"/>
      <c r="U11" s="21"/>
      <c r="V11" s="23"/>
    </row>
    <row r="12" spans="1:22" ht="15.75" x14ac:dyDescent="0.25">
      <c r="A12" s="95" t="s">
        <v>39</v>
      </c>
      <c r="B12" s="96"/>
      <c r="C12" s="96"/>
      <c r="D12" s="96"/>
      <c r="E12" s="96"/>
      <c r="F12" s="12"/>
      <c r="G12" s="97">
        <v>1</v>
      </c>
      <c r="H12" s="97"/>
      <c r="I12" s="24"/>
      <c r="J12" s="97">
        <v>2</v>
      </c>
      <c r="K12" s="97"/>
      <c r="L12" s="24"/>
      <c r="M12" s="97">
        <v>3</v>
      </c>
      <c r="N12" s="97"/>
      <c r="O12" s="24"/>
      <c r="P12" s="97">
        <v>4</v>
      </c>
      <c r="Q12" s="97"/>
      <c r="R12" s="24"/>
      <c r="S12" s="97">
        <v>5</v>
      </c>
      <c r="T12" s="97"/>
      <c r="U12" s="2"/>
      <c r="V12" s="25"/>
    </row>
    <row r="13" spans="1:22" ht="9.9499999999999993" customHeight="1" x14ac:dyDescent="0.2">
      <c r="A13" s="26"/>
      <c r="B13" s="2"/>
      <c r="C13" s="2"/>
      <c r="D13" s="2"/>
      <c r="E13" s="2"/>
      <c r="F13" s="2"/>
      <c r="G13" s="2"/>
      <c r="H13" s="2"/>
      <c r="I13" s="7"/>
      <c r="J13" s="2"/>
      <c r="K13" s="2"/>
      <c r="L13" s="7"/>
      <c r="M13" s="2"/>
      <c r="N13" s="2"/>
      <c r="O13" s="7"/>
      <c r="P13" s="2"/>
      <c r="Q13" s="2"/>
      <c r="R13" s="7"/>
      <c r="S13" s="2"/>
      <c r="T13" s="2"/>
      <c r="U13" s="2"/>
      <c r="V13" s="25"/>
    </row>
    <row r="14" spans="1:22" ht="15.75" thickBot="1" x14ac:dyDescent="0.25">
      <c r="A14" s="38"/>
      <c r="B14" s="47" t="s">
        <v>21</v>
      </c>
      <c r="C14" s="33" t="s">
        <v>0</v>
      </c>
      <c r="D14" s="33"/>
      <c r="E14" s="39"/>
      <c r="F14" s="2"/>
      <c r="G14" s="2"/>
      <c r="H14" s="2"/>
      <c r="I14" s="7"/>
      <c r="J14" s="2"/>
      <c r="K14" s="2"/>
      <c r="L14" s="7"/>
      <c r="M14" s="2"/>
      <c r="N14" s="2"/>
      <c r="O14" s="7"/>
      <c r="P14" s="2"/>
      <c r="Q14" s="2"/>
      <c r="R14" s="7"/>
      <c r="S14" s="2"/>
      <c r="T14" s="2"/>
      <c r="U14" s="2"/>
      <c r="V14" s="25"/>
    </row>
    <row r="15" spans="1:22" ht="15.75" thickBot="1" x14ac:dyDescent="0.25">
      <c r="A15" s="40"/>
      <c r="B15" s="48"/>
      <c r="C15" s="33" t="s">
        <v>1</v>
      </c>
      <c r="D15" s="33"/>
      <c r="E15" s="39"/>
      <c r="F15" s="2"/>
      <c r="G15" s="98"/>
      <c r="H15" s="99"/>
      <c r="I15" s="6"/>
      <c r="J15" s="98"/>
      <c r="K15" s="99"/>
      <c r="L15" s="6"/>
      <c r="M15" s="93"/>
      <c r="N15" s="94"/>
      <c r="O15" s="9"/>
      <c r="P15" s="93"/>
      <c r="Q15" s="94"/>
      <c r="R15" s="9"/>
      <c r="S15" s="93"/>
      <c r="T15" s="94"/>
      <c r="U15" s="2"/>
      <c r="V15" s="25"/>
    </row>
    <row r="16" spans="1:22" ht="15" x14ac:dyDescent="0.2">
      <c r="A16" s="75"/>
      <c r="B16" s="76"/>
      <c r="C16" s="58" t="s">
        <v>17</v>
      </c>
      <c r="D16" s="67"/>
      <c r="E16" s="59"/>
      <c r="F16" s="60"/>
      <c r="G16" s="78"/>
      <c r="H16" s="78"/>
      <c r="I16" s="79"/>
      <c r="J16" s="78"/>
      <c r="K16" s="78"/>
      <c r="L16" s="79"/>
      <c r="M16" s="61"/>
      <c r="N16" s="61"/>
      <c r="O16" s="80"/>
      <c r="P16" s="61"/>
      <c r="Q16" s="61"/>
      <c r="R16" s="80"/>
      <c r="S16" s="61"/>
      <c r="T16" s="61"/>
      <c r="U16" s="60"/>
      <c r="V16" s="63"/>
    </row>
    <row r="17" spans="1:27" ht="15" x14ac:dyDescent="0.2">
      <c r="A17" s="75"/>
      <c r="B17" s="76"/>
      <c r="C17" s="59"/>
      <c r="D17" s="59"/>
      <c r="E17" s="59"/>
      <c r="F17" s="60"/>
      <c r="G17" s="60"/>
      <c r="H17" s="60"/>
      <c r="I17" s="64"/>
      <c r="J17" s="60"/>
      <c r="K17" s="60"/>
      <c r="L17" s="64"/>
      <c r="M17" s="60"/>
      <c r="N17" s="60"/>
      <c r="O17" s="64"/>
      <c r="P17" s="60"/>
      <c r="Q17" s="60"/>
      <c r="R17" s="64"/>
      <c r="S17" s="60"/>
      <c r="T17" s="60"/>
      <c r="U17" s="60"/>
      <c r="V17" s="63"/>
    </row>
    <row r="18" spans="1:27" ht="15.75" thickBot="1" x14ac:dyDescent="0.25">
      <c r="A18" s="65"/>
      <c r="B18" s="66" t="s">
        <v>22</v>
      </c>
      <c r="C18" s="67" t="s">
        <v>0</v>
      </c>
      <c r="D18" s="67"/>
      <c r="E18" s="59"/>
      <c r="F18" s="60"/>
      <c r="G18" s="60"/>
      <c r="H18" s="60"/>
      <c r="I18" s="64"/>
      <c r="J18" s="60"/>
      <c r="K18" s="60"/>
      <c r="L18" s="64"/>
      <c r="M18" s="60"/>
      <c r="N18" s="60"/>
      <c r="O18" s="64"/>
      <c r="P18" s="60"/>
      <c r="Q18" s="60"/>
      <c r="R18" s="64"/>
      <c r="S18" s="60"/>
      <c r="T18" s="60"/>
      <c r="U18" s="60"/>
      <c r="V18" s="63"/>
    </row>
    <row r="19" spans="1:27" ht="15.75" thickBot="1" x14ac:dyDescent="0.25">
      <c r="A19" s="40"/>
      <c r="B19" s="48"/>
      <c r="C19" s="33" t="s">
        <v>2</v>
      </c>
      <c r="D19" s="33"/>
      <c r="E19" s="39"/>
      <c r="F19" s="2"/>
      <c r="G19" s="93"/>
      <c r="H19" s="94"/>
      <c r="I19" s="29"/>
      <c r="J19" s="93"/>
      <c r="K19" s="94"/>
      <c r="L19" s="29"/>
      <c r="M19" s="93"/>
      <c r="N19" s="94"/>
      <c r="O19" s="29"/>
      <c r="P19" s="93"/>
      <c r="Q19" s="94"/>
      <c r="R19" s="29"/>
      <c r="S19" s="93"/>
      <c r="T19" s="94"/>
      <c r="U19" s="2"/>
      <c r="V19" s="25"/>
    </row>
    <row r="20" spans="1:27" ht="15" x14ac:dyDescent="0.2">
      <c r="A20" s="75"/>
      <c r="B20" s="76"/>
      <c r="C20" s="58" t="s">
        <v>17</v>
      </c>
      <c r="D20" s="67"/>
      <c r="E20" s="59"/>
      <c r="F20" s="60"/>
      <c r="G20" s="61"/>
      <c r="H20" s="61"/>
      <c r="I20" s="62"/>
      <c r="J20" s="61"/>
      <c r="K20" s="61"/>
      <c r="L20" s="62"/>
      <c r="M20" s="61"/>
      <c r="N20" s="61"/>
      <c r="O20" s="62"/>
      <c r="P20" s="61"/>
      <c r="Q20" s="61"/>
      <c r="R20" s="62"/>
      <c r="S20" s="61"/>
      <c r="T20" s="61"/>
      <c r="U20" s="60"/>
      <c r="V20" s="63"/>
    </row>
    <row r="21" spans="1:27" ht="15" x14ac:dyDescent="0.2">
      <c r="A21" s="75"/>
      <c r="B21" s="76"/>
      <c r="C21" s="67"/>
      <c r="D21" s="67"/>
      <c r="E21" s="59"/>
      <c r="F21" s="60"/>
      <c r="G21" s="60"/>
      <c r="H21" s="60"/>
      <c r="I21" s="64"/>
      <c r="J21" s="60"/>
      <c r="K21" s="60"/>
      <c r="L21" s="64"/>
      <c r="M21" s="60"/>
      <c r="N21" s="60"/>
      <c r="O21" s="64"/>
      <c r="P21" s="60"/>
      <c r="Q21" s="60"/>
      <c r="R21" s="64"/>
      <c r="S21" s="60"/>
      <c r="T21" s="60"/>
      <c r="U21" s="60"/>
      <c r="V21" s="63"/>
    </row>
    <row r="22" spans="1:27" ht="15.75" thickBot="1" x14ac:dyDescent="0.25">
      <c r="A22" s="65"/>
      <c r="B22" s="66" t="s">
        <v>23</v>
      </c>
      <c r="C22" s="67" t="s">
        <v>3</v>
      </c>
      <c r="D22" s="59"/>
      <c r="E22" s="59"/>
      <c r="F22" s="60"/>
      <c r="G22" s="60"/>
      <c r="H22" s="60"/>
      <c r="I22" s="64"/>
      <c r="J22" s="60"/>
      <c r="K22" s="60"/>
      <c r="L22" s="64"/>
      <c r="M22" s="60"/>
      <c r="N22" s="60"/>
      <c r="O22" s="64"/>
      <c r="P22" s="60"/>
      <c r="Q22" s="60"/>
      <c r="R22" s="64"/>
      <c r="S22" s="60"/>
      <c r="T22" s="60"/>
      <c r="U22" s="60"/>
      <c r="V22" s="63"/>
    </row>
    <row r="23" spans="1:27" ht="16.5" thickBot="1" x14ac:dyDescent="0.3">
      <c r="A23" s="75"/>
      <c r="B23" s="76"/>
      <c r="C23" s="67" t="s">
        <v>4</v>
      </c>
      <c r="D23" s="59"/>
      <c r="E23" s="77" t="s">
        <v>18</v>
      </c>
      <c r="F23" s="60"/>
      <c r="G23" s="87" t="str">
        <f>IF(NOT(AND(ISNUMBER(G19),ISNUMBER(G15))),"",G15-G19)</f>
        <v/>
      </c>
      <c r="H23" s="88"/>
      <c r="I23" s="62"/>
      <c r="J23" s="87" t="str">
        <f>IF(NOT(AND(ISNUMBER(J19),ISNUMBER(J15))),"",J15-J19)</f>
        <v/>
      </c>
      <c r="K23" s="88"/>
      <c r="L23" s="62"/>
      <c r="M23" s="87" t="str">
        <f>IF(NOT(AND(ISNUMBER(M19),ISNUMBER(M15))),"",M15-M19)</f>
        <v/>
      </c>
      <c r="N23" s="88"/>
      <c r="O23" s="62"/>
      <c r="P23" s="87" t="str">
        <f>IF(NOT(AND(ISNUMBER(P19),ISNUMBER(P15))),"",P15-P19)</f>
        <v/>
      </c>
      <c r="Q23" s="88"/>
      <c r="R23" s="62"/>
      <c r="S23" s="87" t="str">
        <f>IF(NOT(AND(ISNUMBER(S19),ISNUMBER(S15))),"",S15-S19)</f>
        <v/>
      </c>
      <c r="T23" s="88"/>
      <c r="U23" s="60"/>
      <c r="V23" s="63"/>
    </row>
    <row r="24" spans="1:27" ht="15" x14ac:dyDescent="0.2">
      <c r="A24" s="75"/>
      <c r="B24" s="76"/>
      <c r="C24" s="67"/>
      <c r="D24" s="59"/>
      <c r="E24" s="59"/>
      <c r="F24" s="60"/>
      <c r="G24" s="60"/>
      <c r="H24" s="60"/>
      <c r="I24" s="64"/>
      <c r="J24" s="60"/>
      <c r="K24" s="60"/>
      <c r="L24" s="64"/>
      <c r="M24" s="60"/>
      <c r="N24" s="60"/>
      <c r="O24" s="64"/>
      <c r="P24" s="60"/>
      <c r="Q24" s="60"/>
      <c r="R24" s="64"/>
      <c r="S24" s="60"/>
      <c r="T24" s="60"/>
      <c r="U24" s="60"/>
      <c r="V24" s="63"/>
    </row>
    <row r="25" spans="1:27" ht="15.75" thickBot="1" x14ac:dyDescent="0.25">
      <c r="A25" s="65"/>
      <c r="B25" s="66" t="s">
        <v>24</v>
      </c>
      <c r="C25" s="67" t="s">
        <v>5</v>
      </c>
      <c r="D25" s="59"/>
      <c r="E25" s="59"/>
      <c r="F25" s="60"/>
      <c r="G25" s="60"/>
      <c r="H25" s="60"/>
      <c r="I25" s="64"/>
      <c r="J25" s="60"/>
      <c r="K25" s="60"/>
      <c r="L25" s="64"/>
      <c r="M25" s="60"/>
      <c r="N25" s="60"/>
      <c r="O25" s="64"/>
      <c r="P25" s="60"/>
      <c r="Q25" s="60"/>
      <c r="R25" s="64"/>
      <c r="S25" s="60"/>
      <c r="T25" s="60"/>
      <c r="U25" s="60"/>
      <c r="V25" s="63"/>
    </row>
    <row r="26" spans="1:27" ht="15.75" thickBot="1" x14ac:dyDescent="0.25">
      <c r="A26" s="42"/>
      <c r="B26" s="41"/>
      <c r="C26" s="33" t="s">
        <v>16</v>
      </c>
      <c r="D26" s="39"/>
      <c r="E26" s="39"/>
      <c r="F26" s="2"/>
      <c r="G26" s="93"/>
      <c r="H26" s="94"/>
      <c r="I26" s="29"/>
      <c r="J26" s="128" t="str">
        <f>IF(J23="","",G26)</f>
        <v/>
      </c>
      <c r="K26" s="129"/>
      <c r="L26" s="29"/>
      <c r="M26" s="128" t="str">
        <f>IF(M23="","",G26)</f>
        <v/>
      </c>
      <c r="N26" s="129"/>
      <c r="O26" s="29"/>
      <c r="P26" s="128" t="str">
        <f>IF(P23="","",G26)</f>
        <v/>
      </c>
      <c r="Q26" s="129"/>
      <c r="R26" s="29"/>
      <c r="S26" s="128" t="str">
        <f>IF(S23="","",G26)</f>
        <v/>
      </c>
      <c r="T26" s="129"/>
      <c r="U26" s="2"/>
      <c r="V26" s="25"/>
    </row>
    <row r="27" spans="1:27" ht="14.25" x14ac:dyDescent="0.2">
      <c r="A27" s="57"/>
      <c r="B27" s="58"/>
      <c r="C27" s="58" t="s">
        <v>17</v>
      </c>
      <c r="D27" s="59"/>
      <c r="E27" s="59"/>
      <c r="F27" s="60"/>
      <c r="G27" s="61"/>
      <c r="H27" s="61"/>
      <c r="I27" s="62"/>
      <c r="J27" s="61"/>
      <c r="K27" s="61"/>
      <c r="L27" s="62"/>
      <c r="M27" s="61"/>
      <c r="N27" s="61"/>
      <c r="O27" s="62"/>
      <c r="P27" s="61"/>
      <c r="Q27" s="61"/>
      <c r="R27" s="62"/>
      <c r="S27" s="61"/>
      <c r="T27" s="61"/>
      <c r="U27" s="60"/>
      <c r="V27" s="63"/>
    </row>
    <row r="28" spans="1:27" ht="14.25" x14ac:dyDescent="0.2">
      <c r="A28" s="57"/>
      <c r="B28" s="58"/>
      <c r="C28" s="59"/>
      <c r="D28" s="59"/>
      <c r="E28" s="59"/>
      <c r="F28" s="60"/>
      <c r="G28" s="60"/>
      <c r="H28" s="60"/>
      <c r="I28" s="64"/>
      <c r="J28" s="60"/>
      <c r="K28" s="60"/>
      <c r="L28" s="64"/>
      <c r="M28" s="60"/>
      <c r="N28" s="60"/>
      <c r="O28" s="64"/>
      <c r="P28" s="60"/>
      <c r="Q28" s="60"/>
      <c r="R28" s="64"/>
      <c r="S28" s="60"/>
      <c r="T28" s="60"/>
      <c r="U28" s="60"/>
      <c r="V28" s="63"/>
    </row>
    <row r="29" spans="1:27" ht="15" thickBot="1" x14ac:dyDescent="0.25">
      <c r="A29" s="57"/>
      <c r="B29" s="58"/>
      <c r="C29" s="59"/>
      <c r="D29" s="59"/>
      <c r="E29" s="59"/>
      <c r="F29" s="60"/>
      <c r="G29" s="60"/>
      <c r="H29" s="60"/>
      <c r="I29" s="64"/>
      <c r="J29" s="60"/>
      <c r="K29" s="60"/>
      <c r="L29" s="64"/>
      <c r="M29" s="60"/>
      <c r="N29" s="60"/>
      <c r="O29" s="64"/>
      <c r="P29" s="60"/>
      <c r="Q29" s="60"/>
      <c r="R29" s="64"/>
      <c r="S29" s="60"/>
      <c r="T29" s="60"/>
      <c r="U29" s="60"/>
      <c r="V29" s="63"/>
    </row>
    <row r="30" spans="1:27" ht="16.5" thickBot="1" x14ac:dyDescent="0.3">
      <c r="A30" s="65"/>
      <c r="B30" s="66" t="s">
        <v>25</v>
      </c>
      <c r="C30" s="67" t="s">
        <v>26</v>
      </c>
      <c r="D30" s="59"/>
      <c r="E30" s="68"/>
      <c r="F30" s="60"/>
      <c r="G30" s="87" t="str">
        <f>IF(AND(ISNUMBER(G23),ISNUMBER(G26)),G23-G26,"")</f>
        <v/>
      </c>
      <c r="H30" s="88"/>
      <c r="I30" s="62"/>
      <c r="J30" s="87" t="str">
        <f>IF(AND(ISNUMBER(J23),ISNUMBER(J26)),J23-J26,"")</f>
        <v/>
      </c>
      <c r="K30" s="88"/>
      <c r="L30" s="69"/>
      <c r="M30" s="87" t="str">
        <f>IF(AND(ISNUMBER(M23),ISNUMBER(M26)),M23-M26,"")</f>
        <v/>
      </c>
      <c r="N30" s="88"/>
      <c r="O30" s="62"/>
      <c r="P30" s="87" t="str">
        <f>IF(AND(ISNUMBER(P23),ISNUMBER(P26)),P23-P26,"")</f>
        <v/>
      </c>
      <c r="Q30" s="88"/>
      <c r="R30" s="62"/>
      <c r="S30" s="87" t="str">
        <f>IF(AND(ISNUMBER(S23),ISNUMBER(S26)),S23-S26,"")</f>
        <v/>
      </c>
      <c r="T30" s="88"/>
      <c r="U30" s="60"/>
      <c r="V30" s="63"/>
    </row>
    <row r="31" spans="1:27" ht="14.25" x14ac:dyDescent="0.2">
      <c r="A31" s="57"/>
      <c r="B31" s="58"/>
      <c r="C31" s="59"/>
      <c r="D31" s="59"/>
      <c r="E31" s="59"/>
      <c r="F31" s="60"/>
      <c r="G31" s="60"/>
      <c r="H31" s="60"/>
      <c r="I31" s="64"/>
      <c r="J31" s="60"/>
      <c r="K31" s="60"/>
      <c r="L31" s="64"/>
      <c r="M31" s="60"/>
      <c r="N31" s="60"/>
      <c r="O31" s="64"/>
      <c r="P31" s="60"/>
      <c r="Q31" s="60"/>
      <c r="R31" s="64"/>
      <c r="S31" s="60"/>
      <c r="T31" s="60"/>
      <c r="U31" s="60"/>
      <c r="V31" s="63"/>
      <c r="AA31" s="4" t="e">
        <f>IF(LARGE(G30:S30,1)-LARGE(G30:S30,3)&lt;=5,1,IF(LARGE(G30:S30,2)-LARGE(G30:S30,4)&lt;=5,2,IF(LARGE(G30:S30,3)-LARGE(G30:S30,5)&lt;=5,3,"")))</f>
        <v>#NUM!</v>
      </c>
    </row>
    <row r="32" spans="1:27" ht="16.5" customHeight="1" x14ac:dyDescent="0.2">
      <c r="A32" s="70"/>
      <c r="B32" s="58"/>
      <c r="C32" s="71"/>
      <c r="D32" s="71" t="s">
        <v>30</v>
      </c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60"/>
      <c r="V32" s="63"/>
    </row>
    <row r="33" spans="1:23" ht="12.75" hidden="1" customHeight="1" x14ac:dyDescent="0.2">
      <c r="A33" s="70"/>
      <c r="B33" s="58"/>
      <c r="C33" s="59" t="s">
        <v>6</v>
      </c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60"/>
      <c r="V33" s="63"/>
    </row>
    <row r="34" spans="1:23" ht="12.75" customHeight="1" x14ac:dyDescent="0.2">
      <c r="A34" s="70"/>
      <c r="B34" s="58"/>
      <c r="C34" s="59"/>
      <c r="D34" s="71" t="s">
        <v>19</v>
      </c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60"/>
      <c r="V34" s="63"/>
    </row>
    <row r="35" spans="1:23" ht="14.25" x14ac:dyDescent="0.2">
      <c r="A35" s="70"/>
      <c r="B35" s="58"/>
      <c r="C35" s="59" t="s">
        <v>7</v>
      </c>
      <c r="D35" s="71"/>
      <c r="E35" s="72"/>
      <c r="F35" s="72"/>
      <c r="G35" s="73"/>
      <c r="H35" s="73"/>
      <c r="I35" s="73"/>
      <c r="J35" s="73"/>
      <c r="K35" s="73"/>
      <c r="L35" s="73"/>
      <c r="M35" s="59"/>
      <c r="N35" s="59"/>
      <c r="O35" s="74"/>
      <c r="P35" s="59"/>
      <c r="Q35" s="59"/>
      <c r="R35" s="74"/>
      <c r="S35" s="59"/>
      <c r="T35" s="59"/>
      <c r="U35" s="60"/>
      <c r="V35" s="63"/>
    </row>
    <row r="36" spans="1:23" ht="24" customHeight="1" x14ac:dyDescent="0.25">
      <c r="A36" s="100" t="s">
        <v>37</v>
      </c>
      <c r="B36" s="100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</row>
    <row r="37" spans="1:23" ht="14.25" x14ac:dyDescent="0.2">
      <c r="A37" s="20"/>
      <c r="B37" s="49"/>
      <c r="C37" s="21"/>
      <c r="D37" s="21"/>
      <c r="E37" s="21"/>
      <c r="F37" s="21"/>
      <c r="G37" s="104"/>
      <c r="H37" s="104"/>
      <c r="I37" s="22"/>
      <c r="J37" s="21"/>
      <c r="K37" s="21"/>
      <c r="L37" s="22"/>
      <c r="M37" s="21"/>
      <c r="N37" s="21"/>
      <c r="O37" s="22"/>
      <c r="P37" s="21"/>
      <c r="Q37" s="21"/>
      <c r="R37" s="22"/>
      <c r="S37" s="21"/>
      <c r="T37" s="21"/>
      <c r="U37" s="21"/>
      <c r="V37" s="23"/>
      <c r="W37" s="11"/>
    </row>
    <row r="38" spans="1:23" ht="15" x14ac:dyDescent="0.25">
      <c r="A38" s="26"/>
      <c r="B38" s="41" t="s">
        <v>31</v>
      </c>
      <c r="C38" s="39" t="s">
        <v>36</v>
      </c>
      <c r="D38" s="1"/>
      <c r="E38" s="1"/>
      <c r="F38" s="50" t="s">
        <v>13</v>
      </c>
      <c r="G38" s="83" t="str">
        <f>IF(ISERROR(AA31),"",LARGE(G30:S30,AA31))</f>
        <v/>
      </c>
      <c r="H38" s="83"/>
      <c r="I38" s="51" t="s">
        <v>12</v>
      </c>
      <c r="J38" s="83" t="str">
        <f>IF(ISERROR(AA31),"",LARGE(G30:S30,AA31+1))</f>
        <v/>
      </c>
      <c r="K38" s="83"/>
      <c r="L38" s="52" t="s">
        <v>12</v>
      </c>
      <c r="M38" s="83" t="str">
        <f>IF(ISERROR(AA31),"",LARGE(G30:S30,AA31+2))</f>
        <v/>
      </c>
      <c r="N38" s="83"/>
      <c r="O38" s="6" t="s">
        <v>14</v>
      </c>
      <c r="P38" s="83" t="str">
        <f>IF(OR(G38="",J38="",M38=""),"",(G38+J38+M38)/G39)</f>
        <v/>
      </c>
      <c r="Q38" s="83"/>
      <c r="R38" s="6" t="s">
        <v>15</v>
      </c>
      <c r="S38" s="90" t="str">
        <f>IF(ISNUMBER(P38),P38/1000,"")</f>
        <v/>
      </c>
      <c r="T38" s="90"/>
      <c r="U38" s="28" t="s">
        <v>8</v>
      </c>
      <c r="V38" s="25"/>
    </row>
    <row r="39" spans="1:23" ht="14.25" x14ac:dyDescent="0.2">
      <c r="A39" s="26"/>
      <c r="B39" s="41"/>
      <c r="C39" s="2"/>
      <c r="D39" s="2"/>
      <c r="E39" s="2"/>
      <c r="F39" s="1"/>
      <c r="G39" s="82">
        <v>3</v>
      </c>
      <c r="H39" s="82"/>
      <c r="I39" s="82"/>
      <c r="J39" s="82"/>
      <c r="K39" s="82"/>
      <c r="L39" s="82"/>
      <c r="M39" s="82"/>
      <c r="N39" s="82"/>
      <c r="O39" s="8"/>
      <c r="P39" s="84">
        <v>1000</v>
      </c>
      <c r="Q39" s="84"/>
      <c r="R39" s="8"/>
      <c r="S39" s="1"/>
      <c r="T39" s="1"/>
      <c r="U39" s="1"/>
      <c r="V39" s="25"/>
    </row>
    <row r="40" spans="1:23" ht="14.25" x14ac:dyDescent="0.2">
      <c r="A40" s="26"/>
      <c r="B40" s="41"/>
      <c r="C40" s="2"/>
      <c r="D40" s="2"/>
      <c r="E40" s="2"/>
      <c r="F40" s="2"/>
      <c r="G40" s="56"/>
      <c r="H40" s="56"/>
      <c r="I40" s="34"/>
      <c r="J40" s="56"/>
      <c r="K40" s="56"/>
      <c r="L40" s="34"/>
      <c r="M40" s="56"/>
      <c r="N40" s="56"/>
      <c r="O40" s="7"/>
      <c r="P40" s="56"/>
      <c r="Q40" s="56"/>
      <c r="R40" s="7"/>
      <c r="S40" s="2"/>
      <c r="T40" s="2"/>
      <c r="U40" s="2"/>
      <c r="V40" s="25"/>
    </row>
    <row r="41" spans="1:23" ht="19.5" thickBot="1" x14ac:dyDescent="0.3">
      <c r="A41" s="26"/>
      <c r="B41" s="41" t="s">
        <v>32</v>
      </c>
      <c r="C41" s="92" t="s">
        <v>35</v>
      </c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101"/>
      <c r="S41" s="91" t="str">
        <f>IF(S38="", "",S38*1059.43)</f>
        <v/>
      </c>
      <c r="T41" s="91"/>
      <c r="U41" s="27" t="s">
        <v>10</v>
      </c>
      <c r="V41" s="25"/>
    </row>
    <row r="42" spans="1:23" ht="14.25" x14ac:dyDescent="0.2">
      <c r="A42" s="26"/>
      <c r="B42" s="41"/>
      <c r="C42" s="2"/>
      <c r="D42" s="2"/>
      <c r="E42" s="2"/>
      <c r="F42" s="2"/>
      <c r="G42" s="56"/>
      <c r="H42" s="56"/>
      <c r="I42" s="34"/>
      <c r="J42" s="56"/>
      <c r="K42" s="56"/>
      <c r="L42" s="34"/>
      <c r="M42" s="56"/>
      <c r="N42" s="56"/>
      <c r="O42" s="7"/>
      <c r="P42" s="56"/>
      <c r="Q42" s="56"/>
      <c r="R42" s="7"/>
      <c r="S42" s="2"/>
      <c r="T42" s="2"/>
      <c r="U42" s="2"/>
      <c r="V42" s="25"/>
    </row>
    <row r="43" spans="1:23" ht="14.25" x14ac:dyDescent="0.2">
      <c r="A43" s="26"/>
      <c r="B43" s="41"/>
      <c r="C43" s="2"/>
      <c r="D43" s="2"/>
      <c r="E43" s="2"/>
      <c r="F43" s="2"/>
      <c r="G43" s="56"/>
      <c r="H43" s="56"/>
      <c r="I43" s="34"/>
      <c r="J43" s="56"/>
      <c r="K43" s="56"/>
      <c r="L43" s="34"/>
      <c r="M43" s="56"/>
      <c r="N43" s="56"/>
      <c r="O43" s="7"/>
      <c r="P43" s="56"/>
      <c r="Q43" s="56"/>
      <c r="R43" s="7"/>
      <c r="S43" s="2"/>
      <c r="T43" s="2"/>
      <c r="U43" s="2"/>
      <c r="V43" s="25"/>
    </row>
    <row r="44" spans="1:23" ht="15.75" customHeight="1" x14ac:dyDescent="0.25">
      <c r="A44" s="26"/>
      <c r="B44" s="41" t="s">
        <v>33</v>
      </c>
      <c r="C44" s="86" t="s">
        <v>36</v>
      </c>
      <c r="D44" s="86"/>
      <c r="E44" s="86"/>
      <c r="F44" s="50" t="s">
        <v>13</v>
      </c>
      <c r="G44" s="83" t="str">
        <f>G38</f>
        <v/>
      </c>
      <c r="H44" s="83"/>
      <c r="I44" s="17" t="s">
        <v>12</v>
      </c>
      <c r="J44" s="83" t="str">
        <f>J38</f>
        <v/>
      </c>
      <c r="K44" s="83"/>
      <c r="L44" s="17" t="s">
        <v>12</v>
      </c>
      <c r="M44" s="83" t="str">
        <f>M38</f>
        <v/>
      </c>
      <c r="N44" s="83"/>
      <c r="O44" s="6" t="s">
        <v>14</v>
      </c>
      <c r="P44" s="83" t="str">
        <f>IF(NOT(AND(ISNUMBER(G44),ISNUMBER(J44),ISNUMBER(M44))),"",(G44+J44+M44)/3)</f>
        <v/>
      </c>
      <c r="Q44" s="83"/>
      <c r="R44" s="83"/>
      <c r="S44" s="1" t="s">
        <v>15</v>
      </c>
      <c r="T44" s="85" t="str">
        <f>IF(ISNUMBER(P44),P44/453.6,"")</f>
        <v/>
      </c>
      <c r="U44" s="85"/>
      <c r="V44" s="54" t="s">
        <v>9</v>
      </c>
    </row>
    <row r="45" spans="1:23" ht="14.25" x14ac:dyDescent="0.2">
      <c r="A45" s="26"/>
      <c r="B45" s="41"/>
      <c r="C45" s="2"/>
      <c r="D45" s="2"/>
      <c r="E45" s="2"/>
      <c r="F45" s="1"/>
      <c r="G45" s="82">
        <v>3</v>
      </c>
      <c r="H45" s="82"/>
      <c r="I45" s="82"/>
      <c r="J45" s="82"/>
      <c r="K45" s="82"/>
      <c r="L45" s="82"/>
      <c r="M45" s="82"/>
      <c r="N45" s="82"/>
      <c r="O45" s="8"/>
      <c r="P45" s="84" t="s">
        <v>20</v>
      </c>
      <c r="Q45" s="84"/>
      <c r="R45" s="84"/>
      <c r="S45" s="1"/>
      <c r="T45" s="1"/>
      <c r="U45" s="1"/>
      <c r="V45" s="53"/>
    </row>
    <row r="46" spans="1:23" ht="14.25" x14ac:dyDescent="0.2">
      <c r="A46" s="26"/>
      <c r="B46" s="41"/>
      <c r="C46" s="2"/>
      <c r="D46" s="2"/>
      <c r="E46" s="2"/>
      <c r="F46" s="2"/>
      <c r="G46" s="56"/>
      <c r="H46" s="56"/>
      <c r="I46" s="34"/>
      <c r="J46" s="56"/>
      <c r="K46" s="56"/>
      <c r="L46" s="34"/>
      <c r="M46" s="56"/>
      <c r="N46" s="56"/>
      <c r="O46" s="7"/>
      <c r="P46" s="56"/>
      <c r="Q46" s="56"/>
      <c r="R46" s="7"/>
      <c r="S46" s="2"/>
      <c r="T46" s="2"/>
      <c r="U46" s="2"/>
      <c r="V46" s="25"/>
    </row>
    <row r="47" spans="1:23" ht="19.5" thickBot="1" x14ac:dyDescent="0.3">
      <c r="A47" s="26"/>
      <c r="B47" s="41" t="s">
        <v>34</v>
      </c>
      <c r="C47" s="92" t="s">
        <v>40</v>
      </c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15"/>
      <c r="S47" s="89" t="str">
        <f>IF(T44="","",T44*30)</f>
        <v/>
      </c>
      <c r="T47" s="89"/>
      <c r="U47" s="35" t="s">
        <v>11</v>
      </c>
      <c r="V47" s="25"/>
    </row>
    <row r="48" spans="1:23" x14ac:dyDescent="0.2">
      <c r="A48" s="31"/>
      <c r="B48" s="32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36"/>
      <c r="V48" s="37"/>
    </row>
    <row r="56" spans="2:21" x14ac:dyDescent="0.2">
      <c r="B56" s="2"/>
      <c r="C56" s="2"/>
      <c r="D56" s="2"/>
      <c r="E56" s="2"/>
      <c r="F56" s="2"/>
      <c r="G56" s="2"/>
      <c r="H56" s="2"/>
      <c r="I56" s="7"/>
      <c r="J56" s="2"/>
      <c r="K56" s="2"/>
      <c r="L56" s="7"/>
      <c r="M56" s="2"/>
      <c r="N56" s="2"/>
      <c r="O56" s="7"/>
      <c r="P56" s="2"/>
      <c r="Q56" s="2"/>
      <c r="R56" s="7"/>
      <c r="S56" s="2"/>
      <c r="T56" s="2"/>
      <c r="U56" s="2"/>
    </row>
    <row r="57" spans="2:21" x14ac:dyDescent="0.2">
      <c r="B57" s="2"/>
      <c r="C57" s="2"/>
      <c r="D57" s="2"/>
      <c r="E57" s="2"/>
      <c r="F57" s="2"/>
      <c r="G57" s="2"/>
      <c r="H57" s="2"/>
      <c r="I57" s="7"/>
      <c r="J57" s="2"/>
      <c r="K57" s="2"/>
      <c r="L57" s="7"/>
      <c r="M57" s="2"/>
      <c r="N57" s="2"/>
      <c r="O57" s="7"/>
      <c r="P57" s="2"/>
      <c r="Q57" s="2"/>
      <c r="R57" s="7"/>
      <c r="S57" s="2"/>
      <c r="T57" s="2"/>
      <c r="U57" s="2"/>
    </row>
    <row r="58" spans="2:21" x14ac:dyDescent="0.2">
      <c r="B58" s="2"/>
      <c r="C58" s="1"/>
      <c r="D58" s="1"/>
      <c r="E58" s="1"/>
      <c r="F58" s="1"/>
      <c r="G58" s="1"/>
      <c r="H58" s="1"/>
      <c r="I58" s="8"/>
      <c r="J58" s="1"/>
      <c r="K58" s="1"/>
      <c r="L58" s="8"/>
      <c r="M58" s="1"/>
      <c r="N58" s="1"/>
      <c r="O58" s="8"/>
      <c r="P58" s="1"/>
      <c r="Q58" s="1"/>
      <c r="R58" s="8"/>
      <c r="S58" s="1"/>
      <c r="T58" s="1"/>
      <c r="U58" s="1"/>
    </row>
    <row r="59" spans="2:21" x14ac:dyDescent="0.2">
      <c r="B59" s="2"/>
      <c r="C59" s="2"/>
      <c r="D59" s="2"/>
      <c r="E59" s="2"/>
      <c r="F59" s="2"/>
      <c r="G59" s="2"/>
      <c r="H59" s="2"/>
      <c r="I59" s="7"/>
      <c r="J59" s="2"/>
      <c r="K59" s="2"/>
      <c r="L59" s="7"/>
      <c r="M59" s="2"/>
      <c r="N59" s="2"/>
      <c r="O59" s="7"/>
      <c r="P59" s="2"/>
      <c r="Q59" s="2"/>
      <c r="R59" s="7"/>
      <c r="S59" s="2"/>
      <c r="T59" s="2"/>
      <c r="U59" s="2"/>
    </row>
    <row r="60" spans="2:21" x14ac:dyDescent="0.2">
      <c r="B60" s="2"/>
      <c r="C60" s="2"/>
      <c r="D60" s="2"/>
      <c r="E60" s="2"/>
      <c r="F60" s="2"/>
      <c r="G60" s="2"/>
      <c r="H60" s="2"/>
      <c r="I60" s="7"/>
      <c r="J60" s="2"/>
      <c r="K60" s="2"/>
      <c r="L60" s="7"/>
      <c r="M60" s="2"/>
      <c r="N60" s="2"/>
      <c r="O60" s="7"/>
      <c r="P60" s="2"/>
      <c r="Q60" s="2"/>
      <c r="R60" s="7"/>
      <c r="S60" s="2"/>
      <c r="T60" s="2"/>
      <c r="U60" s="2"/>
    </row>
  </sheetData>
  <sheetProtection password="CC12" sheet="1" objects="1" scenarios="1"/>
  <mergeCells count="65">
    <mergeCell ref="A10:V10"/>
    <mergeCell ref="P6:V6"/>
    <mergeCell ref="E6:O6"/>
    <mergeCell ref="A6:D6"/>
    <mergeCell ref="A7:D7"/>
    <mergeCell ref="E7:O7"/>
    <mergeCell ref="P7:V7"/>
    <mergeCell ref="A9:D9"/>
    <mergeCell ref="A8:D8"/>
    <mergeCell ref="S26:T26"/>
    <mergeCell ref="A36:V36"/>
    <mergeCell ref="C41:R41"/>
    <mergeCell ref="A2:V2"/>
    <mergeCell ref="A3:V3"/>
    <mergeCell ref="A4:V4"/>
    <mergeCell ref="S19:T19"/>
    <mergeCell ref="S15:T15"/>
    <mergeCell ref="S12:T12"/>
    <mergeCell ref="P12:Q12"/>
    <mergeCell ref="G26:H26"/>
    <mergeCell ref="G39:N39"/>
    <mergeCell ref="G38:H38"/>
    <mergeCell ref="J38:K38"/>
    <mergeCell ref="G37:H37"/>
    <mergeCell ref="J26:K26"/>
    <mergeCell ref="A12:E12"/>
    <mergeCell ref="M12:N12"/>
    <mergeCell ref="S23:T23"/>
    <mergeCell ref="G19:H19"/>
    <mergeCell ref="J19:K19"/>
    <mergeCell ref="M19:N19"/>
    <mergeCell ref="P19:Q19"/>
    <mergeCell ref="G23:H23"/>
    <mergeCell ref="J23:K23"/>
    <mergeCell ref="M23:N23"/>
    <mergeCell ref="G12:H12"/>
    <mergeCell ref="J12:K12"/>
    <mergeCell ref="M15:N15"/>
    <mergeCell ref="G15:H15"/>
    <mergeCell ref="J15:K15"/>
    <mergeCell ref="P23:Q23"/>
    <mergeCell ref="M26:N26"/>
    <mergeCell ref="P26:Q26"/>
    <mergeCell ref="M30:N30"/>
    <mergeCell ref="P15:Q15"/>
    <mergeCell ref="S30:T30"/>
    <mergeCell ref="S47:T47"/>
    <mergeCell ref="P39:Q39"/>
    <mergeCell ref="P38:Q38"/>
    <mergeCell ref="S38:T38"/>
    <mergeCell ref="S41:T41"/>
    <mergeCell ref="C47:Q47"/>
    <mergeCell ref="J30:K30"/>
    <mergeCell ref="P30:Q30"/>
    <mergeCell ref="M38:N38"/>
    <mergeCell ref="G30:H30"/>
    <mergeCell ref="C48:T48"/>
    <mergeCell ref="G45:N45"/>
    <mergeCell ref="P44:R44"/>
    <mergeCell ref="P45:R45"/>
    <mergeCell ref="T44:U44"/>
    <mergeCell ref="C44:E44"/>
    <mergeCell ref="G44:H44"/>
    <mergeCell ref="J44:K44"/>
    <mergeCell ref="M44:N44"/>
  </mergeCells>
  <phoneticPr fontId="0" type="noConversion"/>
  <conditionalFormatting sqref="AA31">
    <cfRule type="cellIs" dxfId="1" priority="1" stopIfTrue="1" operator="greaterThan">
      <formula>0</formula>
    </cfRule>
  </conditionalFormatting>
  <printOptions horizontalCentered="1"/>
  <pageMargins left="0.5" right="0.5" top="0.5" bottom="0.5" header="0" footer="0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3074" r:id="rId4">
          <objectPr defaultSize="0" autoPict="0" r:id="rId5">
            <anchor moveWithCells="1" sizeWithCells="1">
              <from>
                <xdr:col>0</xdr:col>
                <xdr:colOff>85725</xdr:colOff>
                <xdr:row>0</xdr:row>
                <xdr:rowOff>76200</xdr:rowOff>
              </from>
              <to>
                <xdr:col>2</xdr:col>
                <xdr:colOff>390525</xdr:colOff>
                <xdr:row>3</xdr:row>
                <xdr:rowOff>66675</xdr:rowOff>
              </to>
            </anchor>
          </objectPr>
        </oleObject>
      </mc:Choice>
      <mc:Fallback>
        <oleObject progId="CorelDRAW.Graphic.9" shapeId="3074" r:id="rId4"/>
      </mc:Fallback>
    </mc:AlternateContent>
    <mc:AlternateContent xmlns:mc="http://schemas.openxmlformats.org/markup-compatibility/2006">
      <mc:Choice Requires="x14">
        <oleObject progId="CorelDRAW.Graphic.9" shapeId="3075" r:id="rId6">
          <objectPr defaultSize="0" autoPict="0" r:id="rId5">
            <anchor moveWithCells="1" sizeWithCells="1">
              <from>
                <xdr:col>0</xdr:col>
                <xdr:colOff>85725</xdr:colOff>
                <xdr:row>0</xdr:row>
                <xdr:rowOff>76200</xdr:rowOff>
              </from>
              <to>
                <xdr:col>2</xdr:col>
                <xdr:colOff>390525</xdr:colOff>
                <xdr:row>3</xdr:row>
                <xdr:rowOff>66675</xdr:rowOff>
              </to>
            </anchor>
          </objectPr>
        </oleObject>
      </mc:Choice>
      <mc:Fallback>
        <oleObject progId="CorelDRAW.Graphic.9" shapeId="3075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A60"/>
  <sheetViews>
    <sheetView zoomScaleNormal="100" workbookViewId="0">
      <selection activeCell="AC19" sqref="AC19"/>
    </sheetView>
  </sheetViews>
  <sheetFormatPr defaultRowHeight="12.75" x14ac:dyDescent="0.2"/>
  <cols>
    <col min="1" max="1" width="1.7109375" customWidth="1"/>
    <col min="2" max="2" width="3.7109375" customWidth="1"/>
    <col min="3" max="3" width="9" customWidth="1"/>
    <col min="4" max="4" width="13.42578125" customWidth="1"/>
    <col min="5" max="5" width="6.7109375" bestFit="1" customWidth="1"/>
    <col min="6" max="6" width="5" customWidth="1"/>
    <col min="7" max="8" width="3.7109375" customWidth="1"/>
    <col min="9" max="9" width="2.7109375" style="5" customWidth="1"/>
    <col min="10" max="11" width="3.7109375" customWidth="1"/>
    <col min="12" max="12" width="2.7109375" style="5" customWidth="1"/>
    <col min="13" max="14" width="3.7109375" customWidth="1"/>
    <col min="15" max="15" width="2.7109375" style="5" customWidth="1"/>
    <col min="16" max="17" width="3.7109375" customWidth="1"/>
    <col min="18" max="18" width="2.7109375" style="5" customWidth="1"/>
    <col min="19" max="20" width="3.7109375" customWidth="1"/>
    <col min="21" max="21" width="4.42578125" customWidth="1"/>
    <col min="22" max="22" width="3.7109375" customWidth="1"/>
    <col min="24" max="24" width="2.5703125" customWidth="1"/>
    <col min="25" max="26" width="3.140625" customWidth="1"/>
    <col min="27" max="28" width="0" hidden="1" customWidth="1"/>
  </cols>
  <sheetData>
    <row r="1" spans="1:22" ht="14.25" x14ac:dyDescent="0.2">
      <c r="V1" s="55" t="s">
        <v>45</v>
      </c>
    </row>
    <row r="2" spans="1:22" ht="24" x14ac:dyDescent="0.35">
      <c r="A2" s="102" t="s">
        <v>27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</row>
    <row r="3" spans="1:22" ht="18" x14ac:dyDescent="0.25">
      <c r="A3" s="103" t="s">
        <v>43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</row>
    <row r="4" spans="1:22" ht="18" x14ac:dyDescent="0.25">
      <c r="A4" s="103" t="s">
        <v>44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</row>
    <row r="5" spans="1:22" ht="14.1" customHeight="1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8"/>
      <c r="T5" s="19"/>
      <c r="U5" s="19"/>
    </row>
    <row r="6" spans="1:22" s="16" customFormat="1" ht="13.5" customHeight="1" x14ac:dyDescent="0.2">
      <c r="A6" s="106" t="s">
        <v>29</v>
      </c>
      <c r="B6" s="107"/>
      <c r="C6" s="107"/>
      <c r="D6" s="108"/>
      <c r="E6" s="106" t="s">
        <v>41</v>
      </c>
      <c r="F6" s="109"/>
      <c r="G6" s="109"/>
      <c r="H6" s="109"/>
      <c r="I6" s="109"/>
      <c r="J6" s="109"/>
      <c r="K6" s="109"/>
      <c r="L6" s="109"/>
      <c r="M6" s="109"/>
      <c r="N6" s="109"/>
      <c r="O6" s="110"/>
      <c r="P6" s="106" t="s">
        <v>28</v>
      </c>
      <c r="Q6" s="107"/>
      <c r="R6" s="107"/>
      <c r="S6" s="107"/>
      <c r="T6" s="107"/>
      <c r="U6" s="107"/>
      <c r="V6" s="108"/>
    </row>
    <row r="7" spans="1:22" ht="17.100000000000001" customHeight="1" x14ac:dyDescent="0.2">
      <c r="A7" s="121"/>
      <c r="B7" s="122"/>
      <c r="C7" s="122"/>
      <c r="D7" s="123"/>
      <c r="E7" s="121"/>
      <c r="F7" s="124"/>
      <c r="G7" s="124"/>
      <c r="H7" s="124"/>
      <c r="I7" s="124"/>
      <c r="J7" s="124"/>
      <c r="K7" s="124"/>
      <c r="L7" s="124"/>
      <c r="M7" s="124"/>
      <c r="N7" s="124"/>
      <c r="O7" s="125"/>
      <c r="P7" s="121"/>
      <c r="Q7" s="122"/>
      <c r="R7" s="122"/>
      <c r="S7" s="122"/>
      <c r="T7" s="122"/>
      <c r="U7" s="122"/>
      <c r="V7" s="123"/>
    </row>
    <row r="8" spans="1:22" ht="13.5" customHeight="1" x14ac:dyDescent="0.25">
      <c r="A8" s="116" t="s">
        <v>42</v>
      </c>
      <c r="B8" s="117"/>
      <c r="C8" s="117"/>
      <c r="D8" s="118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2" ht="16.5" customHeight="1" x14ac:dyDescent="0.25">
      <c r="A9" s="121"/>
      <c r="B9" s="124"/>
      <c r="C9" s="124"/>
      <c r="D9" s="125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2" ht="24" customHeight="1" x14ac:dyDescent="0.25">
      <c r="A10" s="105" t="s">
        <v>38</v>
      </c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</row>
    <row r="11" spans="1:22" ht="9.75" customHeight="1" x14ac:dyDescent="0.2">
      <c r="A11" s="20"/>
      <c r="B11" s="21"/>
      <c r="C11" s="21"/>
      <c r="D11" s="21"/>
      <c r="E11" s="21"/>
      <c r="F11" s="21"/>
      <c r="G11" s="21"/>
      <c r="H11" s="21"/>
      <c r="I11" s="22"/>
      <c r="J11" s="21"/>
      <c r="K11" s="21"/>
      <c r="L11" s="22"/>
      <c r="M11" s="21"/>
      <c r="N11" s="21"/>
      <c r="O11" s="22"/>
      <c r="P11" s="21"/>
      <c r="Q11" s="21"/>
      <c r="R11" s="22"/>
      <c r="S11" s="21"/>
      <c r="T11" s="21"/>
      <c r="U11" s="21"/>
      <c r="V11" s="23"/>
    </row>
    <row r="12" spans="1:22" ht="15.75" x14ac:dyDescent="0.25">
      <c r="A12" s="95" t="s">
        <v>39</v>
      </c>
      <c r="B12" s="96"/>
      <c r="C12" s="96"/>
      <c r="D12" s="96"/>
      <c r="E12" s="96"/>
      <c r="F12" s="12"/>
      <c r="G12" s="97">
        <v>1</v>
      </c>
      <c r="H12" s="97"/>
      <c r="I12" s="24"/>
      <c r="J12" s="97">
        <v>2</v>
      </c>
      <c r="K12" s="97"/>
      <c r="L12" s="24"/>
      <c r="M12" s="97">
        <v>3</v>
      </c>
      <c r="N12" s="97"/>
      <c r="O12" s="24"/>
      <c r="P12" s="97">
        <v>4</v>
      </c>
      <c r="Q12" s="97"/>
      <c r="R12" s="24"/>
      <c r="S12" s="97">
        <v>5</v>
      </c>
      <c r="T12" s="97"/>
      <c r="U12" s="2"/>
      <c r="V12" s="25"/>
    </row>
    <row r="13" spans="1:22" ht="9.9499999999999993" customHeight="1" x14ac:dyDescent="0.2">
      <c r="A13" s="26"/>
      <c r="B13" s="2"/>
      <c r="C13" s="2"/>
      <c r="D13" s="2"/>
      <c r="E13" s="2"/>
      <c r="F13" s="2"/>
      <c r="G13" s="2"/>
      <c r="H13" s="2"/>
      <c r="I13" s="7"/>
      <c r="J13" s="2"/>
      <c r="K13" s="2"/>
      <c r="L13" s="7"/>
      <c r="M13" s="2"/>
      <c r="N13" s="2"/>
      <c r="O13" s="7"/>
      <c r="P13" s="2"/>
      <c r="Q13" s="2"/>
      <c r="R13" s="7"/>
      <c r="S13" s="2"/>
      <c r="T13" s="2"/>
      <c r="U13" s="2"/>
      <c r="V13" s="25"/>
    </row>
    <row r="14" spans="1:22" ht="15.75" thickBot="1" x14ac:dyDescent="0.25">
      <c r="A14" s="38"/>
      <c r="B14" s="47" t="s">
        <v>21</v>
      </c>
      <c r="C14" s="33" t="s">
        <v>0</v>
      </c>
      <c r="D14" s="33"/>
      <c r="E14" s="39"/>
      <c r="F14" s="2"/>
      <c r="G14" s="2"/>
      <c r="H14" s="2"/>
      <c r="I14" s="7"/>
      <c r="J14" s="2"/>
      <c r="K14" s="2"/>
      <c r="L14" s="7"/>
      <c r="M14" s="2"/>
      <c r="N14" s="2"/>
      <c r="O14" s="7"/>
      <c r="P14" s="2"/>
      <c r="Q14" s="2"/>
      <c r="R14" s="7"/>
      <c r="S14" s="2"/>
      <c r="T14" s="2"/>
      <c r="U14" s="2"/>
      <c r="V14" s="25"/>
    </row>
    <row r="15" spans="1:22" ht="15.75" thickBot="1" x14ac:dyDescent="0.25">
      <c r="A15" s="40"/>
      <c r="B15" s="48"/>
      <c r="C15" s="33" t="s">
        <v>1</v>
      </c>
      <c r="D15" s="33"/>
      <c r="E15" s="39"/>
      <c r="F15" s="2"/>
      <c r="G15" s="98">
        <v>5093</v>
      </c>
      <c r="H15" s="99"/>
      <c r="I15" s="6"/>
      <c r="J15" s="98">
        <v>5123</v>
      </c>
      <c r="K15" s="99"/>
      <c r="L15" s="6"/>
      <c r="M15" s="93">
        <v>5070</v>
      </c>
      <c r="N15" s="94"/>
      <c r="O15" s="9"/>
      <c r="P15" s="93">
        <v>5104</v>
      </c>
      <c r="Q15" s="94"/>
      <c r="R15" s="9"/>
      <c r="S15" s="93"/>
      <c r="T15" s="94"/>
      <c r="U15" s="2"/>
      <c r="V15" s="25"/>
    </row>
    <row r="16" spans="1:22" ht="15" x14ac:dyDescent="0.2">
      <c r="A16" s="40"/>
      <c r="B16" s="48"/>
      <c r="C16" s="41" t="s">
        <v>17</v>
      </c>
      <c r="D16" s="33"/>
      <c r="E16" s="39"/>
      <c r="F16" s="2"/>
      <c r="G16" s="13"/>
      <c r="H16" s="13"/>
      <c r="I16" s="6"/>
      <c r="J16" s="13"/>
      <c r="K16" s="13"/>
      <c r="L16" s="6"/>
      <c r="M16" s="14"/>
      <c r="N16" s="14"/>
      <c r="O16" s="9"/>
      <c r="P16" s="14"/>
      <c r="Q16" s="14"/>
      <c r="R16" s="9"/>
      <c r="S16" s="14"/>
      <c r="T16" s="14"/>
      <c r="U16" s="2"/>
      <c r="V16" s="25"/>
    </row>
    <row r="17" spans="1:27" ht="15" x14ac:dyDescent="0.2">
      <c r="A17" s="40"/>
      <c r="B17" s="48"/>
      <c r="C17" s="39"/>
      <c r="D17" s="39"/>
      <c r="E17" s="39"/>
      <c r="F17" s="2"/>
      <c r="G17" s="2"/>
      <c r="H17" s="2"/>
      <c r="I17" s="7"/>
      <c r="J17" s="2"/>
      <c r="K17" s="2"/>
      <c r="L17" s="7"/>
      <c r="M17" s="2"/>
      <c r="N17" s="2"/>
      <c r="O17" s="7"/>
      <c r="P17" s="2"/>
      <c r="Q17" s="2"/>
      <c r="R17" s="7"/>
      <c r="S17" s="2"/>
      <c r="T17" s="2"/>
      <c r="U17" s="2"/>
      <c r="V17" s="25"/>
    </row>
    <row r="18" spans="1:27" ht="15.75" thickBot="1" x14ac:dyDescent="0.25">
      <c r="A18" s="38"/>
      <c r="B18" s="47" t="s">
        <v>22</v>
      </c>
      <c r="C18" s="33" t="s">
        <v>0</v>
      </c>
      <c r="D18" s="33"/>
      <c r="E18" s="39"/>
      <c r="F18" s="2"/>
      <c r="G18" s="2"/>
      <c r="H18" s="2"/>
      <c r="I18" s="7"/>
      <c r="J18" s="2"/>
      <c r="K18" s="2"/>
      <c r="L18" s="7"/>
      <c r="M18" s="2"/>
      <c r="N18" s="2"/>
      <c r="O18" s="7"/>
      <c r="P18" s="2"/>
      <c r="Q18" s="2"/>
      <c r="R18" s="7"/>
      <c r="S18" s="2"/>
      <c r="T18" s="2"/>
      <c r="U18" s="2"/>
      <c r="V18" s="25"/>
    </row>
    <row r="19" spans="1:27" ht="15.75" thickBot="1" x14ac:dyDescent="0.25">
      <c r="A19" s="40"/>
      <c r="B19" s="48"/>
      <c r="C19" s="33" t="s">
        <v>2</v>
      </c>
      <c r="D19" s="33"/>
      <c r="E19" s="39"/>
      <c r="F19" s="2"/>
      <c r="G19" s="93">
        <v>3615</v>
      </c>
      <c r="H19" s="94"/>
      <c r="I19" s="29"/>
      <c r="J19" s="93">
        <v>3643</v>
      </c>
      <c r="K19" s="94"/>
      <c r="L19" s="29"/>
      <c r="M19" s="93">
        <v>3594</v>
      </c>
      <c r="N19" s="94"/>
      <c r="O19" s="29"/>
      <c r="P19" s="93">
        <v>3622</v>
      </c>
      <c r="Q19" s="94"/>
      <c r="R19" s="29"/>
      <c r="S19" s="93"/>
      <c r="T19" s="94"/>
      <c r="U19" s="2"/>
      <c r="V19" s="25"/>
    </row>
    <row r="20" spans="1:27" ht="15" x14ac:dyDescent="0.2">
      <c r="A20" s="40"/>
      <c r="B20" s="48"/>
      <c r="C20" s="41" t="s">
        <v>17</v>
      </c>
      <c r="D20" s="33"/>
      <c r="E20" s="39"/>
      <c r="F20" s="2"/>
      <c r="G20" s="14"/>
      <c r="H20" s="14"/>
      <c r="I20" s="29"/>
      <c r="J20" s="14"/>
      <c r="K20" s="14"/>
      <c r="L20" s="29"/>
      <c r="M20" s="14"/>
      <c r="N20" s="14"/>
      <c r="O20" s="29"/>
      <c r="P20" s="14"/>
      <c r="Q20" s="14"/>
      <c r="R20" s="29"/>
      <c r="S20" s="14"/>
      <c r="T20" s="14"/>
      <c r="U20" s="2"/>
      <c r="V20" s="25"/>
    </row>
    <row r="21" spans="1:27" ht="15" x14ac:dyDescent="0.2">
      <c r="A21" s="40"/>
      <c r="B21" s="48"/>
      <c r="C21" s="33"/>
      <c r="D21" s="33"/>
      <c r="E21" s="39"/>
      <c r="F21" s="2"/>
      <c r="G21" s="2"/>
      <c r="H21" s="2"/>
      <c r="I21" s="7"/>
      <c r="J21" s="2"/>
      <c r="K21" s="2"/>
      <c r="L21" s="7"/>
      <c r="M21" s="2"/>
      <c r="N21" s="2"/>
      <c r="O21" s="7"/>
      <c r="P21" s="2"/>
      <c r="Q21" s="2"/>
      <c r="R21" s="7"/>
      <c r="S21" s="2"/>
      <c r="T21" s="2"/>
      <c r="U21" s="2"/>
      <c r="V21" s="25"/>
    </row>
    <row r="22" spans="1:27" ht="15.75" thickBot="1" x14ac:dyDescent="0.25">
      <c r="A22" s="38"/>
      <c r="B22" s="47" t="s">
        <v>23</v>
      </c>
      <c r="C22" s="33" t="s">
        <v>3</v>
      </c>
      <c r="D22" s="39"/>
      <c r="E22" s="39"/>
      <c r="F22" s="2"/>
      <c r="G22" s="2"/>
      <c r="H22" s="2"/>
      <c r="I22" s="7"/>
      <c r="J22" s="2"/>
      <c r="K22" s="2"/>
      <c r="L22" s="7"/>
      <c r="M22" s="2"/>
      <c r="N22" s="2"/>
      <c r="O22" s="7"/>
      <c r="P22" s="2"/>
      <c r="Q22" s="2"/>
      <c r="R22" s="7"/>
      <c r="S22" s="2"/>
      <c r="T22" s="2"/>
      <c r="U22" s="2"/>
      <c r="V22" s="25"/>
    </row>
    <row r="23" spans="1:27" ht="16.5" thickBot="1" x14ac:dyDescent="0.3">
      <c r="A23" s="40"/>
      <c r="B23" s="48"/>
      <c r="C23" s="33" t="s">
        <v>4</v>
      </c>
      <c r="D23" s="39"/>
      <c r="E23" s="27" t="s">
        <v>18</v>
      </c>
      <c r="F23" s="2"/>
      <c r="G23" s="87">
        <f>IF(NOT(AND(ISNUMBER(G19),ISNUMBER(G15))),"",G15-G19)</f>
        <v>1478</v>
      </c>
      <c r="H23" s="88"/>
      <c r="I23" s="29"/>
      <c r="J23" s="87">
        <f>IF(NOT(AND(ISNUMBER(J19),ISNUMBER(J15))),"",J15-J19)</f>
        <v>1480</v>
      </c>
      <c r="K23" s="88"/>
      <c r="L23" s="29"/>
      <c r="M23" s="87">
        <f>IF(NOT(AND(ISNUMBER(M19),ISNUMBER(M15))),"",M15-M19)</f>
        <v>1476</v>
      </c>
      <c r="N23" s="88"/>
      <c r="O23" s="29"/>
      <c r="P23" s="87">
        <f>IF(NOT(AND(ISNUMBER(P19),ISNUMBER(P15))),"",P15-P19)</f>
        <v>1482</v>
      </c>
      <c r="Q23" s="88"/>
      <c r="R23" s="29"/>
      <c r="S23" s="87" t="str">
        <f>IF(NOT(AND(ISNUMBER(S19),ISNUMBER(S15))),"",S15-S19)</f>
        <v/>
      </c>
      <c r="T23" s="88"/>
      <c r="U23" s="2"/>
      <c r="V23" s="25"/>
    </row>
    <row r="24" spans="1:27" ht="15" x14ac:dyDescent="0.2">
      <c r="A24" s="40"/>
      <c r="B24" s="48"/>
      <c r="C24" s="33"/>
      <c r="D24" s="39"/>
      <c r="E24" s="39"/>
      <c r="F24" s="2"/>
      <c r="G24" s="2"/>
      <c r="H24" s="2"/>
      <c r="I24" s="7"/>
      <c r="J24" s="2"/>
      <c r="K24" s="2"/>
      <c r="L24" s="7"/>
      <c r="M24" s="2"/>
      <c r="N24" s="2"/>
      <c r="O24" s="7"/>
      <c r="P24" s="2"/>
      <c r="Q24" s="2"/>
      <c r="R24" s="7"/>
      <c r="S24" s="2"/>
      <c r="T24" s="2"/>
      <c r="U24" s="2"/>
      <c r="V24" s="25"/>
    </row>
    <row r="25" spans="1:27" ht="15.75" thickBot="1" x14ac:dyDescent="0.25">
      <c r="A25" s="38"/>
      <c r="B25" s="47" t="s">
        <v>24</v>
      </c>
      <c r="C25" s="33" t="s">
        <v>5</v>
      </c>
      <c r="D25" s="39"/>
      <c r="E25" s="39"/>
      <c r="F25" s="2"/>
      <c r="G25" s="2"/>
      <c r="H25" s="2"/>
      <c r="I25" s="7"/>
      <c r="J25" s="2"/>
      <c r="K25" s="2"/>
      <c r="L25" s="7"/>
      <c r="M25" s="2"/>
      <c r="N25" s="2"/>
      <c r="O25" s="7"/>
      <c r="P25" s="2"/>
      <c r="Q25" s="2"/>
      <c r="R25" s="7"/>
      <c r="S25" s="2"/>
      <c r="T25" s="2"/>
      <c r="U25" s="2"/>
      <c r="V25" s="25"/>
    </row>
    <row r="26" spans="1:27" ht="15.75" thickBot="1" x14ac:dyDescent="0.25">
      <c r="A26" s="42"/>
      <c r="B26" s="41"/>
      <c r="C26" s="33" t="s">
        <v>16</v>
      </c>
      <c r="D26" s="39"/>
      <c r="E26" s="39"/>
      <c r="F26" s="2"/>
      <c r="G26" s="93">
        <v>630</v>
      </c>
      <c r="H26" s="94"/>
      <c r="I26" s="29"/>
      <c r="J26" s="126">
        <f>IF(J23="","",G26)</f>
        <v>630</v>
      </c>
      <c r="K26" s="127"/>
      <c r="L26" s="29"/>
      <c r="M26" s="126">
        <f>IF(M23="","",G26)</f>
        <v>630</v>
      </c>
      <c r="N26" s="127"/>
      <c r="O26" s="29"/>
      <c r="P26" s="126">
        <f>IF(P23="","",G26)</f>
        <v>630</v>
      </c>
      <c r="Q26" s="127"/>
      <c r="R26" s="29"/>
      <c r="S26" s="126" t="str">
        <f>IF(S23="","",G26)</f>
        <v/>
      </c>
      <c r="T26" s="127"/>
      <c r="U26" s="2"/>
      <c r="V26" s="25"/>
    </row>
    <row r="27" spans="1:27" ht="14.25" x14ac:dyDescent="0.2">
      <c r="A27" s="42"/>
      <c r="B27" s="41"/>
      <c r="C27" s="41" t="s">
        <v>17</v>
      </c>
      <c r="D27" s="39"/>
      <c r="E27" s="39"/>
      <c r="F27" s="2"/>
      <c r="G27" s="14"/>
      <c r="H27" s="14"/>
      <c r="I27" s="29"/>
      <c r="J27" s="14"/>
      <c r="K27" s="14"/>
      <c r="L27" s="29"/>
      <c r="M27" s="14"/>
      <c r="N27" s="14"/>
      <c r="O27" s="29"/>
      <c r="P27" s="14"/>
      <c r="Q27" s="14"/>
      <c r="R27" s="29"/>
      <c r="S27" s="14"/>
      <c r="T27" s="14"/>
      <c r="U27" s="2"/>
      <c r="V27" s="25"/>
    </row>
    <row r="28" spans="1:27" ht="14.25" x14ac:dyDescent="0.2">
      <c r="A28" s="42"/>
      <c r="B28" s="41"/>
      <c r="C28" s="39"/>
      <c r="D28" s="39"/>
      <c r="E28" s="39"/>
      <c r="F28" s="2"/>
      <c r="G28" s="2"/>
      <c r="H28" s="2"/>
      <c r="I28" s="7"/>
      <c r="J28" s="2"/>
      <c r="K28" s="2"/>
      <c r="L28" s="7"/>
      <c r="M28" s="2"/>
      <c r="N28" s="2"/>
      <c r="O28" s="7"/>
      <c r="P28" s="2"/>
      <c r="Q28" s="2"/>
      <c r="R28" s="7"/>
      <c r="S28" s="2"/>
      <c r="T28" s="2"/>
      <c r="U28" s="2"/>
      <c r="V28" s="25"/>
    </row>
    <row r="29" spans="1:27" ht="15" thickBot="1" x14ac:dyDescent="0.25">
      <c r="A29" s="42"/>
      <c r="B29" s="41"/>
      <c r="C29" s="39"/>
      <c r="D29" s="39"/>
      <c r="E29" s="39"/>
      <c r="F29" s="2"/>
      <c r="G29" s="2"/>
      <c r="H29" s="2"/>
      <c r="I29" s="7"/>
      <c r="J29" s="2"/>
      <c r="K29" s="2"/>
      <c r="L29" s="7"/>
      <c r="M29" s="2"/>
      <c r="N29" s="2"/>
      <c r="O29" s="7"/>
      <c r="P29" s="2"/>
      <c r="Q29" s="2"/>
      <c r="R29" s="7"/>
      <c r="S29" s="2"/>
      <c r="T29" s="2"/>
      <c r="U29" s="2"/>
      <c r="V29" s="25"/>
    </row>
    <row r="30" spans="1:27" ht="16.5" thickBot="1" x14ac:dyDescent="0.3">
      <c r="A30" s="38"/>
      <c r="B30" s="47" t="s">
        <v>25</v>
      </c>
      <c r="C30" s="33" t="s">
        <v>26</v>
      </c>
      <c r="D30" s="39"/>
      <c r="E30" s="1"/>
      <c r="F30" s="2"/>
      <c r="G30" s="119">
        <f>IF(AND(ISNUMBER(G23),ISNUMBER(G26)),G23-G26,"")</f>
        <v>848</v>
      </c>
      <c r="H30" s="120"/>
      <c r="I30" s="29"/>
      <c r="J30" s="119">
        <f>IF(AND(ISNUMBER(J23),ISNUMBER(J26)),J23-J26,"")</f>
        <v>850</v>
      </c>
      <c r="K30" s="120"/>
      <c r="L30" s="30"/>
      <c r="M30" s="119">
        <f>IF(AND(ISNUMBER(M23),ISNUMBER(M26)),M23-M26,"")</f>
        <v>846</v>
      </c>
      <c r="N30" s="120"/>
      <c r="O30" s="29"/>
      <c r="P30" s="119">
        <f>IF(AND(ISNUMBER(P23),ISNUMBER(P26)),P23-P26,"")</f>
        <v>852</v>
      </c>
      <c r="Q30" s="120"/>
      <c r="R30" s="29"/>
      <c r="S30" s="119" t="str">
        <f>IF(AND(ISNUMBER(S23),ISNUMBER(S26)),S23-S26,"")</f>
        <v/>
      </c>
      <c r="T30" s="120"/>
      <c r="U30" s="2"/>
      <c r="V30" s="25"/>
    </row>
    <row r="31" spans="1:27" ht="6" customHeight="1" x14ac:dyDescent="0.2">
      <c r="A31" s="42"/>
      <c r="B31" s="41"/>
      <c r="C31" s="39"/>
      <c r="D31" s="39"/>
      <c r="E31" s="39"/>
      <c r="F31" s="2"/>
      <c r="G31" s="2"/>
      <c r="H31" s="2"/>
      <c r="I31" s="7"/>
      <c r="J31" s="2"/>
      <c r="K31" s="2"/>
      <c r="L31" s="7"/>
      <c r="M31" s="2"/>
      <c r="N31" s="2"/>
      <c r="O31" s="7"/>
      <c r="P31" s="2"/>
      <c r="Q31" s="2"/>
      <c r="R31" s="7"/>
      <c r="S31" s="2"/>
      <c r="T31" s="2"/>
      <c r="U31" s="2"/>
      <c r="V31" s="25"/>
      <c r="AA31" s="4">
        <f>IF(LARGE(G30:S30,1)-LARGE(G30:S30,3)&lt;=5,1,IF(LARGE(G30:S30,2)-LARGE(G30:S30,4)&lt;=5,2,IF(LARGE(G30:S30,3)-LARGE(G30:S30,5)&lt;=5,3,"")))</f>
        <v>1</v>
      </c>
    </row>
    <row r="32" spans="1:27" ht="16.5" customHeight="1" x14ac:dyDescent="0.2">
      <c r="A32" s="26"/>
      <c r="B32" s="41"/>
      <c r="C32" s="45"/>
      <c r="D32" s="45" t="s">
        <v>30</v>
      </c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2"/>
      <c r="V32" s="25"/>
    </row>
    <row r="33" spans="1:23" ht="12.75" hidden="1" customHeight="1" x14ac:dyDescent="0.2">
      <c r="A33" s="26"/>
      <c r="B33" s="41"/>
      <c r="C33" s="39" t="s">
        <v>6</v>
      </c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2"/>
      <c r="V33" s="25"/>
    </row>
    <row r="34" spans="1:23" ht="12.75" customHeight="1" x14ac:dyDescent="0.2">
      <c r="A34" s="26"/>
      <c r="B34" s="41"/>
      <c r="C34" s="39"/>
      <c r="D34" s="45" t="s">
        <v>19</v>
      </c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2"/>
      <c r="V34" s="25"/>
    </row>
    <row r="35" spans="1:23" ht="14.25" x14ac:dyDescent="0.2">
      <c r="A35" s="26"/>
      <c r="B35" s="41"/>
      <c r="C35" s="39" t="s">
        <v>7</v>
      </c>
      <c r="D35" s="45"/>
      <c r="E35" s="44"/>
      <c r="F35" s="44"/>
      <c r="G35" s="46"/>
      <c r="H35" s="46"/>
      <c r="I35" s="46"/>
      <c r="J35" s="46"/>
      <c r="K35" s="46"/>
      <c r="L35" s="46"/>
      <c r="M35" s="39"/>
      <c r="N35" s="39"/>
      <c r="O35" s="43"/>
      <c r="P35" s="39"/>
      <c r="Q35" s="39"/>
      <c r="R35" s="43"/>
      <c r="S35" s="39"/>
      <c r="T35" s="39"/>
      <c r="U35" s="2"/>
      <c r="V35" s="25"/>
    </row>
    <row r="36" spans="1:23" ht="24" customHeight="1" x14ac:dyDescent="0.25">
      <c r="A36" s="100" t="s">
        <v>37</v>
      </c>
      <c r="B36" s="100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</row>
    <row r="37" spans="1:23" ht="14.25" x14ac:dyDescent="0.2">
      <c r="A37" s="20"/>
      <c r="B37" s="49"/>
      <c r="C37" s="21"/>
      <c r="D37" s="21"/>
      <c r="E37" s="21"/>
      <c r="F37" s="21"/>
      <c r="G37" s="104"/>
      <c r="H37" s="104"/>
      <c r="I37" s="22"/>
      <c r="J37" s="21"/>
      <c r="K37" s="21"/>
      <c r="L37" s="22"/>
      <c r="M37" s="21"/>
      <c r="N37" s="21"/>
      <c r="O37" s="22"/>
      <c r="P37" s="21"/>
      <c r="Q37" s="21"/>
      <c r="R37" s="22"/>
      <c r="S37" s="21"/>
      <c r="T37" s="21"/>
      <c r="U37" s="21"/>
      <c r="V37" s="23"/>
      <c r="W37" s="11"/>
    </row>
    <row r="38" spans="1:23" ht="15" x14ac:dyDescent="0.25">
      <c r="A38" s="26"/>
      <c r="B38" s="41" t="s">
        <v>31</v>
      </c>
      <c r="C38" s="39" t="s">
        <v>36</v>
      </c>
      <c r="D38" s="1"/>
      <c r="E38" s="1"/>
      <c r="F38" s="50" t="s">
        <v>13</v>
      </c>
      <c r="G38" s="83">
        <f>IF(ISERROR(AA31),"",LARGE(G30:S30,AA31))</f>
        <v>852</v>
      </c>
      <c r="H38" s="83"/>
      <c r="I38" s="51" t="s">
        <v>12</v>
      </c>
      <c r="J38" s="83">
        <f>IF(ISERROR(AA31),"",LARGE(G30:S30,AA31+1))</f>
        <v>850</v>
      </c>
      <c r="K38" s="83"/>
      <c r="L38" s="52" t="s">
        <v>12</v>
      </c>
      <c r="M38" s="83">
        <f>IF(ISERROR(AA31),"",LARGE(G30:S30,AA31+2))</f>
        <v>848</v>
      </c>
      <c r="N38" s="83"/>
      <c r="O38" s="6" t="s">
        <v>14</v>
      </c>
      <c r="P38" s="83">
        <f>IF(OR(G38="",J38="",M38=""),"",(G38+J38+M38)/G39)</f>
        <v>850</v>
      </c>
      <c r="Q38" s="83"/>
      <c r="R38" s="6" t="s">
        <v>15</v>
      </c>
      <c r="S38" s="90">
        <f>IF(ISNUMBER(P38),P38/1000,"")</f>
        <v>0.85</v>
      </c>
      <c r="T38" s="90"/>
      <c r="U38" s="28" t="s">
        <v>8</v>
      </c>
      <c r="V38" s="25"/>
    </row>
    <row r="39" spans="1:23" ht="14.25" x14ac:dyDescent="0.2">
      <c r="A39" s="26"/>
      <c r="B39" s="41"/>
      <c r="C39" s="2"/>
      <c r="D39" s="2"/>
      <c r="E39" s="2"/>
      <c r="F39" s="1"/>
      <c r="G39" s="82">
        <v>3</v>
      </c>
      <c r="H39" s="82"/>
      <c r="I39" s="82"/>
      <c r="J39" s="82"/>
      <c r="K39" s="82"/>
      <c r="L39" s="82"/>
      <c r="M39" s="82"/>
      <c r="N39" s="82"/>
      <c r="O39" s="8"/>
      <c r="P39" s="84">
        <v>1000</v>
      </c>
      <c r="Q39" s="84"/>
      <c r="R39" s="8"/>
      <c r="S39" s="1"/>
      <c r="T39" s="1"/>
      <c r="U39" s="1"/>
      <c r="V39" s="25"/>
    </row>
    <row r="40" spans="1:23" ht="14.25" x14ac:dyDescent="0.2">
      <c r="A40" s="26"/>
      <c r="B40" s="41"/>
      <c r="C40" s="2"/>
      <c r="D40" s="2"/>
      <c r="E40" s="2"/>
      <c r="F40" s="2"/>
      <c r="G40" s="3"/>
      <c r="H40" s="3"/>
      <c r="I40" s="34"/>
      <c r="J40" s="3"/>
      <c r="K40" s="3"/>
      <c r="L40" s="34"/>
      <c r="M40" s="3"/>
      <c r="N40" s="3"/>
      <c r="O40" s="7"/>
      <c r="P40" s="3"/>
      <c r="Q40" s="3"/>
      <c r="R40" s="7"/>
      <c r="S40" s="2"/>
      <c r="T40" s="2"/>
      <c r="U40" s="2"/>
      <c r="V40" s="25"/>
    </row>
    <row r="41" spans="1:23" ht="19.5" thickBot="1" x14ac:dyDescent="0.3">
      <c r="A41" s="26"/>
      <c r="B41" s="41" t="s">
        <v>32</v>
      </c>
      <c r="C41" s="92" t="s">
        <v>35</v>
      </c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101"/>
      <c r="S41" s="91">
        <f>IF(S38="", "",S38*1059.43)</f>
        <v>900.51549999999997</v>
      </c>
      <c r="T41" s="91"/>
      <c r="U41" s="27" t="s">
        <v>10</v>
      </c>
      <c r="V41" s="25"/>
    </row>
    <row r="42" spans="1:23" ht="14.25" x14ac:dyDescent="0.2">
      <c r="A42" s="26"/>
      <c r="B42" s="41"/>
      <c r="C42" s="2"/>
      <c r="D42" s="2"/>
      <c r="E42" s="2"/>
      <c r="F42" s="2"/>
      <c r="G42" s="3"/>
      <c r="H42" s="3"/>
      <c r="I42" s="34"/>
      <c r="J42" s="3"/>
      <c r="K42" s="3"/>
      <c r="L42" s="34"/>
      <c r="M42" s="3"/>
      <c r="N42" s="3"/>
      <c r="O42" s="7"/>
      <c r="P42" s="3"/>
      <c r="Q42" s="3"/>
      <c r="R42" s="7"/>
      <c r="S42" s="2"/>
      <c r="T42" s="2"/>
      <c r="U42" s="2"/>
      <c r="V42" s="25"/>
    </row>
    <row r="43" spans="1:23" ht="14.25" x14ac:dyDescent="0.2">
      <c r="A43" s="26"/>
      <c r="B43" s="41"/>
      <c r="C43" s="2"/>
      <c r="D43" s="2"/>
      <c r="E43" s="2"/>
      <c r="F43" s="2"/>
      <c r="G43" s="3"/>
      <c r="H43" s="3"/>
      <c r="I43" s="34"/>
      <c r="J43" s="3"/>
      <c r="K43" s="3"/>
      <c r="L43" s="34"/>
      <c r="M43" s="3"/>
      <c r="N43" s="3"/>
      <c r="O43" s="7"/>
      <c r="P43" s="3"/>
      <c r="Q43" s="3"/>
      <c r="R43" s="7"/>
      <c r="S43" s="2"/>
      <c r="T43" s="2"/>
      <c r="U43" s="2"/>
      <c r="V43" s="25"/>
    </row>
    <row r="44" spans="1:23" ht="15.75" customHeight="1" x14ac:dyDescent="0.25">
      <c r="A44" s="26"/>
      <c r="B44" s="41" t="s">
        <v>33</v>
      </c>
      <c r="C44" s="86" t="s">
        <v>36</v>
      </c>
      <c r="D44" s="86"/>
      <c r="E44" s="86"/>
      <c r="F44" s="50" t="s">
        <v>13</v>
      </c>
      <c r="G44" s="83">
        <f>G38</f>
        <v>852</v>
      </c>
      <c r="H44" s="83"/>
      <c r="I44" s="17" t="s">
        <v>12</v>
      </c>
      <c r="J44" s="83">
        <f>J38</f>
        <v>850</v>
      </c>
      <c r="K44" s="83"/>
      <c r="L44" s="17" t="s">
        <v>12</v>
      </c>
      <c r="M44" s="83">
        <f>M38</f>
        <v>848</v>
      </c>
      <c r="N44" s="83"/>
      <c r="O44" s="6" t="s">
        <v>14</v>
      </c>
      <c r="P44" s="83">
        <f>IF(NOT(AND(ISNUMBER(G44),ISNUMBER(J44),ISNUMBER(M44))),"",(G44+J44+M44)/3)</f>
        <v>850</v>
      </c>
      <c r="Q44" s="83"/>
      <c r="R44" s="83"/>
      <c r="S44" s="1" t="s">
        <v>15</v>
      </c>
      <c r="T44" s="85">
        <f>IF(ISNUMBER(P44),P44/453.6,"")</f>
        <v>1.8738977072310405</v>
      </c>
      <c r="U44" s="85"/>
      <c r="V44" s="54" t="s">
        <v>9</v>
      </c>
    </row>
    <row r="45" spans="1:23" ht="14.25" x14ac:dyDescent="0.2">
      <c r="A45" s="26"/>
      <c r="B45" s="41"/>
      <c r="C45" s="2"/>
      <c r="D45" s="2"/>
      <c r="E45" s="2"/>
      <c r="F45" s="1"/>
      <c r="G45" s="82">
        <v>3</v>
      </c>
      <c r="H45" s="82"/>
      <c r="I45" s="82"/>
      <c r="J45" s="82"/>
      <c r="K45" s="82"/>
      <c r="L45" s="82"/>
      <c r="M45" s="82"/>
      <c r="N45" s="82"/>
      <c r="O45" s="8"/>
      <c r="P45" s="84" t="s">
        <v>20</v>
      </c>
      <c r="Q45" s="84"/>
      <c r="R45" s="84"/>
      <c r="S45" s="1"/>
      <c r="T45" s="1"/>
      <c r="U45" s="1"/>
      <c r="V45" s="53"/>
    </row>
    <row r="46" spans="1:23" ht="14.25" x14ac:dyDescent="0.2">
      <c r="A46" s="26"/>
      <c r="B46" s="41"/>
      <c r="C46" s="2"/>
      <c r="D46" s="2"/>
      <c r="E46" s="2"/>
      <c r="F46" s="2"/>
      <c r="G46" s="3"/>
      <c r="H46" s="3"/>
      <c r="I46" s="34"/>
      <c r="J46" s="3"/>
      <c r="K46" s="3"/>
      <c r="L46" s="34"/>
      <c r="M46" s="3"/>
      <c r="N46" s="3"/>
      <c r="O46" s="7"/>
      <c r="P46" s="3"/>
      <c r="Q46" s="3"/>
      <c r="R46" s="7"/>
      <c r="S46" s="2"/>
      <c r="T46" s="2"/>
      <c r="U46" s="2"/>
      <c r="V46" s="25"/>
    </row>
    <row r="47" spans="1:23" ht="19.5" thickBot="1" x14ac:dyDescent="0.3">
      <c r="A47" s="26"/>
      <c r="B47" s="41" t="s">
        <v>34</v>
      </c>
      <c r="C47" s="92" t="s">
        <v>40</v>
      </c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15"/>
      <c r="S47" s="89">
        <f>IF(T44="","",T44*30)</f>
        <v>56.216931216931215</v>
      </c>
      <c r="T47" s="89"/>
      <c r="U47" s="35" t="s">
        <v>11</v>
      </c>
      <c r="V47" s="25"/>
    </row>
    <row r="48" spans="1:23" x14ac:dyDescent="0.2">
      <c r="A48" s="31"/>
      <c r="B48" s="32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36"/>
      <c r="V48" s="37"/>
    </row>
    <row r="56" spans="2:21" x14ac:dyDescent="0.2">
      <c r="B56" s="2"/>
      <c r="C56" s="2"/>
      <c r="D56" s="2"/>
      <c r="E56" s="2"/>
      <c r="F56" s="2"/>
      <c r="G56" s="2"/>
      <c r="H56" s="2"/>
      <c r="I56" s="7"/>
      <c r="J56" s="2"/>
      <c r="K56" s="2"/>
      <c r="L56" s="7"/>
      <c r="M56" s="2"/>
      <c r="N56" s="2"/>
      <c r="O56" s="7"/>
      <c r="P56" s="2"/>
      <c r="Q56" s="2"/>
      <c r="R56" s="7"/>
      <c r="S56" s="2"/>
      <c r="T56" s="2"/>
      <c r="U56" s="2"/>
    </row>
    <row r="57" spans="2:21" x14ac:dyDescent="0.2">
      <c r="B57" s="2"/>
      <c r="C57" s="2"/>
      <c r="D57" s="2"/>
      <c r="E57" s="2"/>
      <c r="F57" s="2"/>
      <c r="G57" s="2"/>
      <c r="H57" s="2"/>
      <c r="I57" s="7"/>
      <c r="J57" s="2"/>
      <c r="K57" s="2"/>
      <c r="L57" s="7"/>
      <c r="M57" s="2"/>
      <c r="N57" s="2"/>
      <c r="O57" s="7"/>
      <c r="P57" s="2"/>
      <c r="Q57" s="2"/>
      <c r="R57" s="7"/>
      <c r="S57" s="2"/>
      <c r="T57" s="2"/>
      <c r="U57" s="2"/>
    </row>
    <row r="58" spans="2:21" x14ac:dyDescent="0.2">
      <c r="B58" s="2"/>
      <c r="C58" s="1"/>
      <c r="D58" s="1"/>
      <c r="E58" s="1"/>
      <c r="F58" s="1"/>
      <c r="G58" s="1"/>
      <c r="H58" s="1"/>
      <c r="I58" s="8"/>
      <c r="J58" s="1"/>
      <c r="K58" s="1"/>
      <c r="L58" s="8"/>
      <c r="M58" s="1"/>
      <c r="N58" s="1"/>
      <c r="O58" s="8"/>
      <c r="P58" s="1"/>
      <c r="Q58" s="1"/>
      <c r="R58" s="8"/>
      <c r="S58" s="1"/>
      <c r="T58" s="1"/>
      <c r="U58" s="1"/>
    </row>
    <row r="59" spans="2:21" x14ac:dyDescent="0.2">
      <c r="B59" s="2"/>
      <c r="C59" s="2"/>
      <c r="D59" s="2"/>
      <c r="E59" s="2"/>
      <c r="F59" s="2"/>
      <c r="G59" s="2"/>
      <c r="H59" s="2"/>
      <c r="I59" s="7"/>
      <c r="J59" s="2"/>
      <c r="K59" s="2"/>
      <c r="L59" s="7"/>
      <c r="M59" s="2"/>
      <c r="N59" s="2"/>
      <c r="O59" s="7"/>
      <c r="P59" s="2"/>
      <c r="Q59" s="2"/>
      <c r="R59" s="7"/>
      <c r="S59" s="2"/>
      <c r="T59" s="2"/>
      <c r="U59" s="2"/>
    </row>
    <row r="60" spans="2:21" x14ac:dyDescent="0.2">
      <c r="B60" s="2"/>
      <c r="C60" s="2"/>
      <c r="D60" s="2"/>
      <c r="E60" s="2"/>
      <c r="F60" s="2"/>
      <c r="G60" s="2"/>
      <c r="H60" s="2"/>
      <c r="I60" s="7"/>
      <c r="J60" s="2"/>
      <c r="K60" s="2"/>
      <c r="L60" s="7"/>
      <c r="M60" s="2"/>
      <c r="N60" s="2"/>
      <c r="O60" s="7"/>
      <c r="P60" s="2"/>
      <c r="Q60" s="2"/>
      <c r="R60" s="7"/>
      <c r="S60" s="2"/>
      <c r="T60" s="2"/>
      <c r="U60" s="2"/>
    </row>
  </sheetData>
  <sheetProtection password="CC12" sheet="1" objects="1" scenarios="1"/>
  <mergeCells count="65">
    <mergeCell ref="C48:T48"/>
    <mergeCell ref="G45:N45"/>
    <mergeCell ref="P44:R44"/>
    <mergeCell ref="P45:R45"/>
    <mergeCell ref="T44:U44"/>
    <mergeCell ref="C44:E44"/>
    <mergeCell ref="G44:H44"/>
    <mergeCell ref="J44:K44"/>
    <mergeCell ref="M44:N44"/>
    <mergeCell ref="S30:T30"/>
    <mergeCell ref="S47:T47"/>
    <mergeCell ref="P39:Q39"/>
    <mergeCell ref="P38:Q38"/>
    <mergeCell ref="S38:T38"/>
    <mergeCell ref="S41:T41"/>
    <mergeCell ref="C47:Q47"/>
    <mergeCell ref="G39:N39"/>
    <mergeCell ref="P15:Q15"/>
    <mergeCell ref="J30:K30"/>
    <mergeCell ref="P30:Q30"/>
    <mergeCell ref="M38:N38"/>
    <mergeCell ref="G30:H30"/>
    <mergeCell ref="P19:Q19"/>
    <mergeCell ref="G23:H23"/>
    <mergeCell ref="J23:K23"/>
    <mergeCell ref="M23:N23"/>
    <mergeCell ref="P23:Q23"/>
    <mergeCell ref="G26:H26"/>
    <mergeCell ref="G38:H38"/>
    <mergeCell ref="J38:K38"/>
    <mergeCell ref="G37:H37"/>
    <mergeCell ref="J26:K26"/>
    <mergeCell ref="M26:N26"/>
    <mergeCell ref="A36:V36"/>
    <mergeCell ref="C41:R41"/>
    <mergeCell ref="A2:V2"/>
    <mergeCell ref="A3:V3"/>
    <mergeCell ref="A4:V4"/>
    <mergeCell ref="S19:T19"/>
    <mergeCell ref="S15:T15"/>
    <mergeCell ref="S12:T12"/>
    <mergeCell ref="P12:Q12"/>
    <mergeCell ref="A12:E12"/>
    <mergeCell ref="M12:N12"/>
    <mergeCell ref="S23:T23"/>
    <mergeCell ref="G19:H19"/>
    <mergeCell ref="J19:K19"/>
    <mergeCell ref="M19:N19"/>
    <mergeCell ref="G12:H12"/>
    <mergeCell ref="P26:Q26"/>
    <mergeCell ref="M30:N30"/>
    <mergeCell ref="A10:V10"/>
    <mergeCell ref="P6:V6"/>
    <mergeCell ref="E6:O6"/>
    <mergeCell ref="A6:D6"/>
    <mergeCell ref="A7:D7"/>
    <mergeCell ref="E7:O7"/>
    <mergeCell ref="P7:V7"/>
    <mergeCell ref="A8:D8"/>
    <mergeCell ref="A9:D9"/>
    <mergeCell ref="S26:T26"/>
    <mergeCell ref="J12:K12"/>
    <mergeCell ref="M15:N15"/>
    <mergeCell ref="G15:H15"/>
    <mergeCell ref="J15:K15"/>
  </mergeCells>
  <phoneticPr fontId="0" type="noConversion"/>
  <conditionalFormatting sqref="AA31">
    <cfRule type="cellIs" dxfId="0" priority="1" stopIfTrue="1" operator="greaterThan">
      <formula>0</formula>
    </cfRule>
  </conditionalFormatting>
  <printOptions horizontalCentered="1"/>
  <pageMargins left="0.5" right="0.5" top="0.5" bottom="0.5" header="0" footer="0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1025" r:id="rId4">
          <objectPr defaultSize="0" autoPict="0" r:id="rId5">
            <anchor moveWithCells="1" sizeWithCells="1">
              <from>
                <xdr:col>0</xdr:col>
                <xdr:colOff>85725</xdr:colOff>
                <xdr:row>0</xdr:row>
                <xdr:rowOff>76200</xdr:rowOff>
              </from>
              <to>
                <xdr:col>2</xdr:col>
                <xdr:colOff>390525</xdr:colOff>
                <xdr:row>3</xdr:row>
                <xdr:rowOff>66675</xdr:rowOff>
              </to>
            </anchor>
          </objectPr>
        </oleObject>
      </mc:Choice>
      <mc:Fallback>
        <oleObject progId="CorelDRAW.Graphic.9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Sand Calib.(BLANK)</vt:lpstr>
      <vt:lpstr>Sand Calib.</vt:lpstr>
      <vt:lpstr>'Sand Calib.'!Print_Area</vt:lpstr>
      <vt:lpstr>'Sand Calib.(BLANK)'!Print_Area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Zerw1Amy</dc:creator>
  <cp:lastModifiedBy>Terry Beaudry</cp:lastModifiedBy>
  <cp:lastPrinted>2013-03-19T21:11:03Z</cp:lastPrinted>
  <dcterms:created xsi:type="dcterms:W3CDTF">2005-09-26T19:59:24Z</dcterms:created>
  <dcterms:modified xsi:type="dcterms:W3CDTF">2013-03-19T21:11:32Z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