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RADING &amp; BASE\Forms\new current Forms\"/>
    </mc:Choice>
  </mc:AlternateContent>
  <bookViews>
    <workbookView xWindow="0" yWindow="0" windowWidth="13590" windowHeight="5670" tabRatio="694"/>
  </bookViews>
  <sheets>
    <sheet name="Base" sheetId="10" r:id="rId1"/>
    <sheet name="English1" sheetId="15" state="hidden" r:id="rId2"/>
    <sheet name="English2" sheetId="16" state="hidden" r:id="rId3"/>
  </sheets>
  <definedNames>
    <definedName name="_xlnm.Print_Area" localSheetId="0">Base!$A$1:$Q$50</definedName>
  </definedNames>
  <calcPr calcId="152511"/>
</workbook>
</file>

<file path=xl/calcChain.xml><?xml version="1.0" encoding="utf-8"?>
<calcChain xmlns="http://schemas.openxmlformats.org/spreadsheetml/2006/main">
  <c r="H45" i="10" l="1"/>
  <c r="H49" i="10" l="1"/>
  <c r="H48" i="10"/>
  <c r="H46" i="10"/>
  <c r="K46" i="10" l="1"/>
  <c r="M42" i="10" l="1"/>
  <c r="M43" i="10"/>
  <c r="M44" i="10"/>
  <c r="M45" i="10"/>
  <c r="K47" i="10" s="1"/>
  <c r="M46" i="10"/>
  <c r="K48" i="10" s="1"/>
  <c r="M47" i="10"/>
  <c r="K49" i="10" s="1"/>
  <c r="K44" i="10" l="1"/>
  <c r="K45" i="10"/>
  <c r="L46" i="10"/>
  <c r="L47" i="10"/>
  <c r="L48" i="10"/>
  <c r="L49" i="10"/>
  <c r="J31" i="15"/>
  <c r="G62" i="15" s="1"/>
  <c r="G31" i="15"/>
  <c r="D31" i="15"/>
  <c r="C54" i="10"/>
  <c r="C55" i="10"/>
  <c r="C56" i="10"/>
  <c r="C57" i="10"/>
  <c r="C58" i="10"/>
  <c r="C53" i="10"/>
  <c r="H44" i="10" s="1"/>
  <c r="A54" i="10"/>
  <c r="A55" i="10"/>
  <c r="A56" i="10"/>
  <c r="H47" i="10" s="1"/>
  <c r="A57" i="10"/>
  <c r="A58" i="10"/>
  <c r="D38" i="10"/>
  <c r="A53" i="10"/>
  <c r="L45" i="10" l="1"/>
  <c r="L44" i="10"/>
</calcChain>
</file>

<file path=xl/comments1.xml><?xml version="1.0" encoding="utf-8"?>
<comments xmlns="http://schemas.openxmlformats.org/spreadsheetml/2006/main">
  <authors>
    <author>Oman1Mat</author>
  </authors>
  <commentList>
    <comment ref="A59" authorId="0" shapeId="0">
      <text>
        <r>
          <rPr>
            <b/>
            <sz val="8"/>
            <color indexed="81"/>
            <rFont val="Tahoma"/>
            <family val="2"/>
          </rPr>
          <t>Oman1Mat:</t>
        </r>
        <r>
          <rPr>
            <sz val="8"/>
            <color indexed="81"/>
            <rFont val="Tahoma"/>
            <family val="2"/>
          </rPr>
          <t xml:space="preserve">
value used in Formula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</rPr>
          <t>Oman1Mat:</t>
        </r>
        <r>
          <rPr>
            <sz val="8"/>
            <color indexed="81"/>
            <rFont val="Tahoma"/>
            <family val="2"/>
          </rPr>
          <t xml:space="preserve">
value used in Formula</t>
        </r>
      </text>
    </comment>
  </commentList>
</comments>
</file>

<file path=xl/sharedStrings.xml><?xml version="1.0" encoding="utf-8"?>
<sst xmlns="http://schemas.openxmlformats.org/spreadsheetml/2006/main" count="180" uniqueCount="127">
  <si>
    <t>Sieve</t>
  </si>
  <si>
    <t>% Passing</t>
  </si>
  <si>
    <t>CGN =</t>
  </si>
  <si>
    <t>FGN =</t>
  </si>
  <si>
    <t>GN =</t>
  </si>
  <si>
    <t>Gradation Data</t>
  </si>
  <si>
    <t>Procedure</t>
  </si>
  <si>
    <t>Project Data</t>
  </si>
  <si>
    <t>SP</t>
  </si>
  <si>
    <t>Material</t>
  </si>
  <si>
    <t>Highway</t>
  </si>
  <si>
    <t>Inspector</t>
  </si>
  <si>
    <t>Notes</t>
  </si>
  <si>
    <t>Estimated Optimum Moisture Content =</t>
  </si>
  <si>
    <r>
      <t xml:space="preserve">FORMULAS (use </t>
    </r>
    <r>
      <rPr>
        <b/>
        <sz val="10"/>
        <rFont val="Arial"/>
        <family val="2"/>
      </rPr>
      <t>% Passing</t>
    </r>
    <r>
      <rPr>
        <sz val="10"/>
        <rFont val="Arial"/>
        <family val="2"/>
      </rPr>
      <t xml:space="preserve"> in </t>
    </r>
    <r>
      <rPr>
        <i/>
        <sz val="10"/>
        <rFont val="Arial"/>
        <family val="2"/>
      </rPr>
      <t>CGN</t>
    </r>
    <r>
      <rPr>
        <sz val="10"/>
        <rFont val="Arial"/>
        <family val="2"/>
      </rPr>
      <t xml:space="preserve"> &amp; </t>
    </r>
    <r>
      <rPr>
        <i/>
        <sz val="10"/>
        <rFont val="Arial"/>
        <family val="2"/>
      </rPr>
      <t>FGN</t>
    </r>
    <r>
      <rPr>
        <sz val="10"/>
        <rFont val="Arial"/>
        <family val="2"/>
      </rPr>
      <t xml:space="preserve"> calculations)</t>
    </r>
  </si>
  <si>
    <t>Test #</t>
  </si>
  <si>
    <t>Station</t>
  </si>
  <si>
    <t>Date</t>
  </si>
  <si>
    <t>GN</t>
  </si>
  <si>
    <t>Initial Reading</t>
  </si>
  <si>
    <t>Maximum Allowable DPI (mm/blow)</t>
  </si>
  <si>
    <t>DCP Data</t>
  </si>
  <si>
    <t>Requirements</t>
  </si>
  <si>
    <t>Pass or Fail</t>
  </si>
  <si>
    <t>Offset</t>
  </si>
  <si>
    <t xml:space="preserve">Reading after seating    (2 Blows) </t>
  </si>
  <si>
    <t>Reading after test    (3 Blows)</t>
  </si>
  <si>
    <t>Test Information</t>
  </si>
  <si>
    <t>PENETRATION REQUIREMENTS</t>
  </si>
  <si>
    <t>1"</t>
  </si>
  <si>
    <t>3/4"</t>
  </si>
  <si>
    <t>3/8"</t>
  </si>
  <si>
    <t>#4</t>
  </si>
  <si>
    <t>#10</t>
  </si>
  <si>
    <t>#40</t>
  </si>
  <si>
    <t>#200</t>
  </si>
  <si>
    <t>Maximum Allowable DPI (in/blow)</t>
  </si>
  <si>
    <t>DPI (in/blow)</t>
  </si>
  <si>
    <t>DCP Requirements: English</t>
  </si>
  <si>
    <t>Page 2</t>
  </si>
  <si>
    <t>Questions?  Contact Tim Andersen @ (651) 779-5609 or Cary Efta @ (651) 779-5332</t>
  </si>
  <si>
    <t>2004 Grading &amp; Base DCP Procedure: English</t>
  </si>
  <si>
    <t>MC (%)</t>
  </si>
  <si>
    <t>SEAT    (in)</t>
  </si>
  <si>
    <t>Maximum Allowable SEAT     (in)</t>
  </si>
  <si>
    <t>Optimum Moisture Content (EOMC) =</t>
  </si>
  <si>
    <t xml:space="preserve">   This value should ONLY be used as a guide during compaction operations.</t>
  </si>
  <si>
    <r>
      <t xml:space="preserve"> • Determine the maximum penetration values for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based on 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 xml:space="preserve"> and moisture</t>
    </r>
  </si>
  <si>
    <r>
      <t xml:space="preserve">   content (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) at the time of the DCP test.</t>
    </r>
  </si>
  <si>
    <r>
      <t xml:space="preserve"> • Calculate Coarse Grading Number (</t>
    </r>
    <r>
      <rPr>
        <b/>
        <i/>
        <sz val="10"/>
        <rFont val="Arial"/>
        <family val="2"/>
      </rPr>
      <t>CGN</t>
    </r>
    <r>
      <rPr>
        <sz val="10"/>
        <rFont val="Arial"/>
        <family val="2"/>
      </rPr>
      <t>)</t>
    </r>
    <r>
      <rPr>
        <sz val="10"/>
        <rFont val="Arial"/>
        <family val="2"/>
      </rPr>
      <t>, Fine Grading Number (</t>
    </r>
    <r>
      <rPr>
        <b/>
        <i/>
        <sz val="10"/>
        <rFont val="Arial"/>
        <family val="2"/>
      </rPr>
      <t>FGN</t>
    </r>
    <r>
      <rPr>
        <sz val="10"/>
        <rFont val="Arial"/>
        <family val="2"/>
      </rPr>
      <t>), and Grading Number (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>).</t>
    </r>
  </si>
  <si>
    <r>
      <t xml:space="preserve"> • Estimate the </t>
    </r>
    <r>
      <rPr>
        <sz val="10"/>
        <rFont val="Arial"/>
        <family val="2"/>
      </rPr>
      <t>optimum moisture content (</t>
    </r>
    <r>
      <rPr>
        <b/>
        <i/>
        <sz val="10"/>
        <rFont val="Arial"/>
        <family val="2"/>
      </rPr>
      <t>EOMC</t>
    </r>
    <r>
      <rPr>
        <sz val="10"/>
        <rFont val="Arial"/>
        <family val="2"/>
      </rPr>
      <t>) base</t>
    </r>
    <r>
      <rPr>
        <sz val="10"/>
        <rFont val="Arial"/>
        <family val="2"/>
      </rPr>
      <t xml:space="preserve">d on </t>
    </r>
    <r>
      <rPr>
        <b/>
        <i/>
        <sz val="10"/>
        <rFont val="Arial"/>
        <family val="2"/>
      </rPr>
      <t>CGN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FGN</t>
    </r>
    <r>
      <rPr>
        <sz val="10"/>
        <rFont val="Arial"/>
        <family val="2"/>
      </rPr>
      <t>.</t>
    </r>
  </si>
  <si>
    <r>
      <t xml:space="preserve"> • Compute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(total penetration after two blows)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(average of 3rd, 4th, &amp; 5th blows).</t>
    </r>
  </si>
  <si>
    <r>
      <t xml:space="preserve"> • Compare </t>
    </r>
    <r>
      <rPr>
        <b/>
        <i/>
        <sz val="10"/>
        <rFont val="Arial"/>
        <family val="2"/>
      </rPr>
      <t>SEAT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to penetration requirements.  Both must pass to accept material.</t>
    </r>
  </si>
  <si>
    <r>
      <t xml:space="preserve"> • Perform gradation test on AGGREGATE BASE</t>
    </r>
    <r>
      <rPr>
        <sz val="10"/>
        <rFont val="Arial"/>
        <family val="2"/>
      </rPr>
      <t xml:space="preserve"> or </t>
    </r>
    <r>
      <rPr>
        <sz val="10"/>
        <rFont val="Arial"/>
        <family val="2"/>
      </rPr>
      <t>GRANULAR sample.</t>
    </r>
  </si>
  <si>
    <t>3.1-3.5</t>
  </si>
  <si>
    <t>3.6-4.0</t>
  </si>
  <si>
    <t>4.1-4.5</t>
  </si>
  <si>
    <t>4.6-5.0</t>
  </si>
  <si>
    <t>5.1-5.5</t>
  </si>
  <si>
    <t>5.6-6.0</t>
  </si>
  <si>
    <t>MC</t>
  </si>
  <si>
    <t>Test Results</t>
  </si>
  <si>
    <t>MC   (%)</t>
  </si>
  <si>
    <t>Penetration Requirements</t>
  </si>
  <si>
    <t>&lt; 5.0</t>
  </si>
  <si>
    <t>5.0-8.0</t>
  </si>
  <si>
    <t>&gt; 8.0</t>
  </si>
  <si>
    <r>
      <t>Gradation Data</t>
    </r>
    <r>
      <rPr>
        <u/>
        <sz val="10"/>
        <rFont val="Arial"/>
        <family val="2"/>
      </rPr>
      <t xml:space="preserve">  (use </t>
    </r>
    <r>
      <rPr>
        <b/>
        <u/>
        <sz val="10"/>
        <rFont val="Arial"/>
        <family val="2"/>
      </rPr>
      <t>% passing</t>
    </r>
    <r>
      <rPr>
        <u/>
        <sz val="10"/>
        <rFont val="Arial"/>
        <family val="2"/>
      </rPr>
      <t xml:space="preserve"> in formulas)</t>
    </r>
  </si>
  <si>
    <t xml:space="preserve"> • Determine the test location and conduct the DCP test.</t>
  </si>
  <si>
    <r>
      <t xml:space="preserve"> • Enter Project info and Gradation Data.  Calculate the Grading Number</t>
    </r>
    <r>
      <rPr>
        <b/>
        <sz val="10"/>
        <rFont val="Arial"/>
        <family val="2"/>
      </rPr>
      <t xml:space="preserve"> (GN) </t>
    </r>
    <r>
      <rPr>
        <sz val="10"/>
        <rFont val="Arial"/>
        <family val="2"/>
      </rPr>
      <t>(electronic version calculated automatically)</t>
    </r>
  </si>
  <si>
    <t xml:space="preserve"> • Enter the Test Information and DCP Data in table.</t>
  </si>
  <si>
    <t xml:space="preserve"> • The test results will be determined automatically.</t>
  </si>
  <si>
    <r>
      <t xml:space="preserve">       </t>
    </r>
    <r>
      <rPr>
        <u/>
        <sz val="10"/>
        <rFont val="Arial"/>
        <family val="2"/>
      </rPr>
      <t>Electronic Version</t>
    </r>
  </si>
  <si>
    <r>
      <t xml:space="preserve"> • Measure the moisture content (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) at the DCP test location.</t>
    </r>
  </si>
  <si>
    <r>
      <t xml:space="preserve">   </t>
    </r>
    <r>
      <rPr>
        <u/>
        <sz val="10"/>
        <rFont val="Arial"/>
        <family val="2"/>
      </rPr>
      <t>Hard Copy</t>
    </r>
  </si>
  <si>
    <r>
      <t xml:space="preserve">DPI </t>
    </r>
    <r>
      <rPr>
        <sz val="8"/>
        <rFont val="Arial"/>
        <family val="2"/>
      </rPr>
      <t>(mm/blow)</t>
    </r>
  </si>
  <si>
    <t>Engineer</t>
  </si>
  <si>
    <t>Used</t>
  </si>
  <si>
    <t>Range</t>
  </si>
  <si>
    <t>meas     dpi</t>
  </si>
  <si>
    <t>meas  seat</t>
  </si>
  <si>
    <t>1 Inch</t>
  </si>
  <si>
    <t>3/4 Inch</t>
  </si>
  <si>
    <t>3/8 Inch</t>
  </si>
  <si>
    <t># 4</t>
  </si>
  <si>
    <t># 10</t>
  </si>
  <si>
    <t># 40</t>
  </si>
  <si>
    <t># 200</t>
  </si>
  <si>
    <r>
      <t>DCP Data (</t>
    </r>
    <r>
      <rPr>
        <b/>
        <sz val="10"/>
        <rFont val="Arial"/>
        <family val="2"/>
      </rPr>
      <t>mm</t>
    </r>
    <r>
      <rPr>
        <sz val="10"/>
        <rFont val="Arial"/>
        <family val="2"/>
      </rPr>
      <t>)</t>
    </r>
  </si>
  <si>
    <t>Maximum</t>
  </si>
  <si>
    <t>Grading</t>
  </si>
  <si>
    <t>Allowable</t>
  </si>
  <si>
    <t>Number</t>
  </si>
  <si>
    <t>(% Dry)</t>
  </si>
  <si>
    <t>DPI</t>
  </si>
  <si>
    <t>(mm/blow)</t>
  </si>
  <si>
    <t>3.1 – 3.5</t>
  </si>
  <si>
    <t>4.6 – 5.0</t>
  </si>
  <si>
    <t>5.0 – 8.0</t>
  </si>
  <si>
    <t>3.6 – 4.0</t>
  </si>
  <si>
    <t>5.1 – 5.5</t>
  </si>
  <si>
    <t>4.1 – 4.5</t>
  </si>
  <si>
    <t>5.6 – 6.0</t>
  </si>
  <si>
    <t>SGB/Embankment</t>
  </si>
  <si>
    <t>Granular B./Embankment</t>
  </si>
  <si>
    <t>Granular Backfill</t>
  </si>
  <si>
    <t>Structural Backfill</t>
  </si>
  <si>
    <t>Aggregate Backfill</t>
  </si>
  <si>
    <t>Select Granular Backfill</t>
  </si>
  <si>
    <t>Reading after 3 Blows</t>
  </si>
  <si>
    <t xml:space="preserve">DPI = </t>
  </si>
  <si>
    <t>Initial Reading - Reading after 3 Blows</t>
  </si>
  <si>
    <r>
      <t xml:space="preserve"> • Compare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to Maximum Requirements.</t>
    </r>
  </si>
  <si>
    <r>
      <t xml:space="preserve"> • Compute 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test results.</t>
    </r>
  </si>
  <si>
    <r>
      <t xml:space="preserve"> • Establish the allowable values for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DPI</t>
    </r>
    <r>
      <rPr>
        <sz val="10"/>
        <rFont val="Arial"/>
        <family val="2"/>
      </rPr>
      <t xml:space="preserve"> based on </t>
    </r>
    <r>
      <rPr>
        <b/>
        <i/>
        <sz val="10"/>
        <rFont val="Arial"/>
        <family val="2"/>
      </rPr>
      <t>GN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MC</t>
    </r>
    <r>
      <rPr>
        <sz val="10"/>
        <rFont val="Arial"/>
        <family val="2"/>
      </rPr>
      <t>.</t>
    </r>
  </si>
  <si>
    <t>Test: Pass   or     Fail</t>
  </si>
  <si>
    <t>DCP Data - GRANULAR ONLY</t>
  </si>
  <si>
    <t>R or L of CL</t>
  </si>
  <si>
    <t>Offset (ft)</t>
  </si>
  <si>
    <t xml:space="preserve"> • * No requirement for seating for 2014/2016/2018 spec. book</t>
  </si>
  <si>
    <t>* Seating required for 2005 spec. book only use form G&amp;B 204.</t>
  </si>
  <si>
    <r>
      <t xml:space="preserve">Granular materials - NO SEATING (DPI) required </t>
    </r>
    <r>
      <rPr>
        <b/>
        <sz val="10"/>
        <color rgb="FFFF0000"/>
        <rFont val="Arial"/>
        <family val="2"/>
      </rPr>
      <t>(Two blows still reqired to seat the cone)</t>
    </r>
    <r>
      <rPr>
        <b/>
        <sz val="10"/>
        <rFont val="Arial"/>
        <family val="2"/>
      </rPr>
      <t xml:space="preserve"> - Aggregate Base Use Form G&amp;B-204</t>
    </r>
  </si>
  <si>
    <t>Initial Reading (after seating cone)</t>
  </si>
  <si>
    <t>&lt; 3.1</t>
  </si>
  <si>
    <t>0 –  &gt;8.0</t>
  </si>
  <si>
    <t xml:space="preserve"> No moisture test is required when DPI requirements are met for a given GN.  E.G., if GN is 4.8 &amp; DPI is 14, no moisture test is required.  </t>
  </si>
  <si>
    <t>(Table 2105-6, 2106-6) DCP Penetration Index Method         GRANULAR     G&amp;B-203 (04/30/2019)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</si>
</sst>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"/>
    <numFmt numFmtId="166" formatCode="mm/dd/yy"/>
  </numFmts>
  <fonts count="21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u/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4" fillId="0" borderId="0"/>
    <xf numFmtId="0" fontId="4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Fill="1" applyBorder="1" applyAlignment="1">
      <alignment horizontal="right"/>
    </xf>
    <xf numFmtId="0" fontId="0" fillId="0" borderId="1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8" xfId="0" applyBorder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0" fillId="0" borderId="0" xfId="0" applyAlignment="1">
      <alignment horizontal="right"/>
    </xf>
    <xf numFmtId="0" fontId="0" fillId="0" borderId="9" xfId="0" applyBorder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/>
    <xf numFmtId="0" fontId="9" fillId="0" borderId="0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2" borderId="26" xfId="0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5" fontId="0" fillId="2" borderId="28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27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shrinkToFit="1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0" fillId="2" borderId="27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1" applyNumberFormat="1" applyFont="1" applyFill="1" applyBorder="1" applyAlignment="1">
      <alignment horizontal="center"/>
    </xf>
    <xf numFmtId="0" fontId="0" fillId="3" borderId="29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center" vertical="center"/>
    </xf>
    <xf numFmtId="1" fontId="0" fillId="2" borderId="27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Border="1" applyProtection="1"/>
    <xf numFmtId="0" fontId="1" fillId="0" borderId="8" xfId="0" applyFont="1" applyBorder="1" applyAlignment="1" applyProtection="1">
      <alignment horizontal="right"/>
    </xf>
    <xf numFmtId="0" fontId="0" fillId="0" borderId="8" xfId="0" applyBorder="1" applyProtection="1"/>
    <xf numFmtId="0" fontId="0" fillId="0" borderId="8" xfId="0" applyBorder="1" applyAlignment="1" applyProtection="1">
      <alignment horizontal="right"/>
    </xf>
    <xf numFmtId="0" fontId="0" fillId="0" borderId="8" xfId="0" applyBorder="1" applyAlignment="1" applyProtection="1">
      <alignment horizontal="center"/>
    </xf>
    <xf numFmtId="0" fontId="0" fillId="0" borderId="31" xfId="0" applyBorder="1" applyProtection="1"/>
    <xf numFmtId="0" fontId="5" fillId="0" borderId="0" xfId="0" applyFont="1" applyProtection="1"/>
    <xf numFmtId="0" fontId="16" fillId="0" borderId="0" xfId="0" applyFont="1" applyProtection="1"/>
    <xf numFmtId="0" fontId="0" fillId="0" borderId="0" xfId="0" applyAlignment="1" applyProtection="1">
      <alignment horizontal="left" indent="2"/>
    </xf>
    <xf numFmtId="0" fontId="0" fillId="0" borderId="0" xfId="0" applyBorder="1" applyAlignment="1" applyProtection="1">
      <alignment horizontal="left" indent="2"/>
    </xf>
    <xf numFmtId="0" fontId="12" fillId="0" borderId="0" xfId="0" applyFont="1" applyAlignment="1" applyProtection="1">
      <alignment horizontal="left" indent="2"/>
    </xf>
    <xf numFmtId="0" fontId="0" fillId="0" borderId="32" xfId="0" applyBorder="1" applyProtection="1"/>
    <xf numFmtId="0" fontId="5" fillId="0" borderId="33" xfId="0" applyFont="1" applyBorder="1" applyProtection="1"/>
    <xf numFmtId="0" fontId="17" fillId="0" borderId="49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</xf>
    <xf numFmtId="0" fontId="4" fillId="0" borderId="11" xfId="0" applyFont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right"/>
    </xf>
    <xf numFmtId="0" fontId="4" fillId="0" borderId="37" xfId="0" applyFont="1" applyFill="1" applyBorder="1" applyAlignment="1" applyProtection="1">
      <alignment horizontal="right"/>
    </xf>
    <xf numFmtId="0" fontId="1" fillId="3" borderId="35" xfId="0" applyFont="1" applyFill="1" applyBorder="1" applyAlignment="1" applyProtection="1">
      <alignment horizontal="right"/>
    </xf>
    <xf numFmtId="0" fontId="0" fillId="0" borderId="34" xfId="0" applyBorder="1" applyProtection="1"/>
    <xf numFmtId="0" fontId="0" fillId="0" borderId="23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  <xf numFmtId="1" fontId="4" fillId="0" borderId="25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Fill="1" applyBorder="1" applyProtection="1"/>
    <xf numFmtId="0" fontId="18" fillId="0" borderId="0" xfId="0" applyFont="1"/>
    <xf numFmtId="0" fontId="12" fillId="0" borderId="8" xfId="0" applyFont="1" applyBorder="1" applyProtection="1"/>
    <xf numFmtId="0" fontId="1" fillId="0" borderId="0" xfId="0" applyFont="1" applyProtection="1"/>
    <xf numFmtId="0" fontId="0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9" fillId="0" borderId="0" xfId="0" applyNumberFormat="1" applyFont="1" applyAlignment="1" applyProtection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24" xfId="0" applyFont="1" applyBorder="1" applyAlignment="1" applyProtection="1">
      <alignment horizontal="center" wrapText="1"/>
    </xf>
    <xf numFmtId="1" fontId="4" fillId="0" borderId="24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Protection="1"/>
    <xf numFmtId="0" fontId="0" fillId="0" borderId="6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indent="2"/>
    </xf>
    <xf numFmtId="0" fontId="0" fillId="0" borderId="53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/>
      <protection hidden="1"/>
    </xf>
    <xf numFmtId="1" fontId="0" fillId="0" borderId="55" xfId="0" applyNumberFormat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1" fontId="0" fillId="0" borderId="56" xfId="0" applyNumberFormat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locked="0"/>
    </xf>
    <xf numFmtId="0" fontId="17" fillId="0" borderId="47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indent="1" shrinkToFit="1"/>
      <protection locked="0"/>
    </xf>
    <xf numFmtId="0" fontId="0" fillId="0" borderId="6" xfId="0" applyBorder="1" applyAlignment="1" applyProtection="1">
      <protection locked="0"/>
    </xf>
    <xf numFmtId="0" fontId="8" fillId="0" borderId="0" xfId="3" applyFont="1" applyAlignment="1" applyProtection="1">
      <alignment horizontal="center"/>
    </xf>
    <xf numFmtId="0" fontId="4" fillId="0" borderId="0" xfId="3" applyAlignment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left" indent="1"/>
      <protection locked="0"/>
    </xf>
    <xf numFmtId="0" fontId="0" fillId="0" borderId="42" xfId="0" applyBorder="1" applyAlignment="1" applyProtection="1">
      <alignment horizontal="left" indent="1"/>
      <protection locked="0"/>
    </xf>
    <xf numFmtId="166" fontId="4" fillId="2" borderId="6" xfId="0" applyNumberFormat="1" applyFont="1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left" indent="1" shrinkToFit="1"/>
      <protection locked="0"/>
    </xf>
    <xf numFmtId="0" fontId="17" fillId="0" borderId="47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1" fillId="3" borderId="43" xfId="0" applyNumberFormat="1" applyFont="1" applyFill="1" applyBorder="1" applyAlignment="1" applyProtection="1">
      <alignment horizontal="center"/>
      <protection hidden="1"/>
    </xf>
    <xf numFmtId="0" fontId="0" fillId="0" borderId="44" xfId="0" applyBorder="1" applyAlignment="1" applyProtection="1">
      <protection hidden="1"/>
    </xf>
    <xf numFmtId="164" fontId="0" fillId="2" borderId="38" xfId="0" applyNumberForma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Normal_2003" xfId="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2" dropStyle="combo" dx="16" fmlaLink="$B$4" fmlaRange="$S$5:$S$2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438150</xdr:colOff>
      <xdr:row>23</xdr:row>
      <xdr:rowOff>133350</xdr:rowOff>
    </xdr:from>
    <xdr:to>
      <xdr:col>39</xdr:col>
      <xdr:colOff>0</xdr:colOff>
      <xdr:row>35</xdr:row>
      <xdr:rowOff>60960</xdr:rowOff>
    </xdr:to>
    <xdr:sp macro="" textlink="">
      <xdr:nvSpPr>
        <xdr:cNvPr id="36353" name="AutoShape 64">
          <a:extLst>
            <a:ext uri="{FF2B5EF4-FFF2-40B4-BE49-F238E27FC236}">
              <a16:creationId xmlns:a16="http://schemas.microsoft.com/office/drawing/2014/main" xmlns="" id="{00000000-0008-0000-0000-0000018E0000}"/>
            </a:ext>
          </a:extLst>
        </xdr:cNvPr>
        <xdr:cNvSpPr>
          <a:spLocks noChangeAspect="1" noChangeArrowheads="1"/>
        </xdr:cNvSpPr>
      </xdr:nvSpPr>
      <xdr:spPr bwMode="auto">
        <a:xfrm>
          <a:off x="15078075" y="3067050"/>
          <a:ext cx="56578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85725</xdr:colOff>
      <xdr:row>22</xdr:row>
      <xdr:rowOff>209550</xdr:rowOff>
    </xdr:from>
    <xdr:to>
      <xdr:col>28</xdr:col>
      <xdr:colOff>171450</xdr:colOff>
      <xdr:row>34</xdr:row>
      <xdr:rowOff>95250</xdr:rowOff>
    </xdr:to>
    <xdr:sp macro="" textlink="">
      <xdr:nvSpPr>
        <xdr:cNvPr id="36354" name="AutoShape 247">
          <a:extLst>
            <a:ext uri="{FF2B5EF4-FFF2-40B4-BE49-F238E27FC236}">
              <a16:creationId xmlns:a16="http://schemas.microsoft.com/office/drawing/2014/main" xmlns="" id="{00000000-0008-0000-0000-0000028E0000}"/>
            </a:ext>
          </a:extLst>
        </xdr:cNvPr>
        <xdr:cNvSpPr>
          <a:spLocks noChangeAspect="1" noChangeArrowheads="1"/>
        </xdr:cNvSpPr>
      </xdr:nvSpPr>
      <xdr:spPr bwMode="auto">
        <a:xfrm>
          <a:off x="9334500" y="2886075"/>
          <a:ext cx="56578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24</xdr:row>
      <xdr:rowOff>38100</xdr:rowOff>
    </xdr:from>
    <xdr:to>
      <xdr:col>6</xdr:col>
      <xdr:colOff>266700</xdr:colOff>
      <xdr:row>27</xdr:row>
      <xdr:rowOff>85725</xdr:rowOff>
    </xdr:to>
    <xdr:sp macro="" textlink="">
      <xdr:nvSpPr>
        <xdr:cNvPr id="36359" name="Rectangle 29">
          <a:extLst>
            <a:ext uri="{FF2B5EF4-FFF2-40B4-BE49-F238E27FC236}">
              <a16:creationId xmlns:a16="http://schemas.microsoft.com/office/drawing/2014/main" xmlns="" id="{00000000-0008-0000-0000-0000078E0000}"/>
            </a:ext>
          </a:extLst>
        </xdr:cNvPr>
        <xdr:cNvSpPr>
          <a:spLocks noChangeArrowheads="1"/>
        </xdr:cNvSpPr>
      </xdr:nvSpPr>
      <xdr:spPr bwMode="auto">
        <a:xfrm>
          <a:off x="9525" y="2971800"/>
          <a:ext cx="3324225" cy="533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19050</xdr:rowOff>
        </xdr:from>
        <xdr:to>
          <xdr:col>3</xdr:col>
          <xdr:colOff>123825</xdr:colOff>
          <xdr:row>4</xdr:row>
          <xdr:rowOff>57150</xdr:rowOff>
        </xdr:to>
        <xdr:sp macro="" textlink="">
          <xdr:nvSpPr>
            <xdr:cNvPr id="35859" name="Drop Down 19" hidden="1">
              <a:extLst>
                <a:ext uri="{63B3BB69-23CF-44E3-9099-C40C66FF867C}">
                  <a14:compatExt spid="_x0000_s35859"/>
                </a:ext>
                <a:ext uri="{FF2B5EF4-FFF2-40B4-BE49-F238E27FC236}">
                  <a16:creationId xmlns:a16="http://schemas.microsoft.com/office/drawing/2014/main" xmlns="" id="{00000000-0008-0000-0000-00001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25</xdr:row>
      <xdr:rowOff>0</xdr:rowOff>
    </xdr:from>
    <xdr:to>
      <xdr:col>5</xdr:col>
      <xdr:colOff>57150</xdr:colOff>
      <xdr:row>27</xdr:row>
      <xdr:rowOff>9524</xdr:rowOff>
    </xdr:to>
    <xdr:pic>
      <xdr:nvPicPr>
        <xdr:cNvPr id="36360" name="Picture 13">
          <a:extLst>
            <a:ext uri="{FF2B5EF4-FFF2-40B4-BE49-F238E27FC236}">
              <a16:creationId xmlns:a16="http://schemas.microsoft.com/office/drawing/2014/main" xmlns="" id="{00000000-0008-0000-0000-0000088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95625"/>
          <a:ext cx="223837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24</xdr:row>
      <xdr:rowOff>19050</xdr:rowOff>
    </xdr:from>
    <xdr:to>
      <xdr:col>16</xdr:col>
      <xdr:colOff>114300</xdr:colOff>
      <xdr:row>36</xdr:row>
      <xdr:rowOff>95250</xdr:rowOff>
    </xdr:to>
    <xdr:sp macro="" textlink="">
      <xdr:nvSpPr>
        <xdr:cNvPr id="35879" name="AutoShape 39">
          <a:extLst>
            <a:ext uri="{FF2B5EF4-FFF2-40B4-BE49-F238E27FC236}">
              <a16:creationId xmlns:a16="http://schemas.microsoft.com/office/drawing/2014/main" xmlns="" id="{00000000-0008-0000-0000-0000278C0000}"/>
            </a:ext>
          </a:extLst>
        </xdr:cNvPr>
        <xdr:cNvSpPr>
          <a:spLocks noChangeAspect="1" noChangeArrowheads="1"/>
        </xdr:cNvSpPr>
      </xdr:nvSpPr>
      <xdr:spPr bwMode="auto">
        <a:xfrm>
          <a:off x="3467100" y="2952750"/>
          <a:ext cx="576262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21</xdr:row>
      <xdr:rowOff>19050</xdr:rowOff>
    </xdr:from>
    <xdr:to>
      <xdr:col>10</xdr:col>
      <xdr:colOff>419100</xdr:colOff>
      <xdr:row>23</xdr:row>
      <xdr:rowOff>123825</xdr:rowOff>
    </xdr:to>
    <xdr:sp macro="" textlink="">
      <xdr:nvSpPr>
        <xdr:cNvPr id="46121" name="Rectangle 4">
          <a:extLst>
            <a:ext uri="{FF2B5EF4-FFF2-40B4-BE49-F238E27FC236}">
              <a16:creationId xmlns:a16="http://schemas.microsoft.com/office/drawing/2014/main" xmlns="" id="{00000000-0008-0000-0100-000029B40000}"/>
            </a:ext>
          </a:extLst>
        </xdr:cNvPr>
        <xdr:cNvSpPr>
          <a:spLocks noChangeArrowheads="1"/>
        </xdr:cNvSpPr>
      </xdr:nvSpPr>
      <xdr:spPr bwMode="auto">
        <a:xfrm>
          <a:off x="704850" y="3152775"/>
          <a:ext cx="581025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31</xdr:row>
      <xdr:rowOff>9525</xdr:rowOff>
    </xdr:from>
    <xdr:to>
      <xdr:col>10</xdr:col>
      <xdr:colOff>514350</xdr:colOff>
      <xdr:row>60</xdr:row>
      <xdr:rowOff>85725</xdr:rowOff>
    </xdr:to>
    <xdr:pic>
      <xdr:nvPicPr>
        <xdr:cNvPr id="46122" name="Picture 5">
          <a:extLst>
            <a:ext uri="{FF2B5EF4-FFF2-40B4-BE49-F238E27FC236}">
              <a16:creationId xmlns:a16="http://schemas.microsoft.com/office/drawing/2014/main" xmlns="" id="{00000000-0008-0000-0100-00002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" t="1843" r="1360" b="1843"/>
        <a:stretch>
          <a:fillRect/>
        </a:stretch>
      </xdr:blipFill>
      <xdr:spPr bwMode="auto">
        <a:xfrm>
          <a:off x="28575" y="4638675"/>
          <a:ext cx="6581775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28575</xdr:rowOff>
        </xdr:from>
        <xdr:to>
          <xdr:col>3</xdr:col>
          <xdr:colOff>438150</xdr:colOff>
          <xdr:row>23</xdr:row>
          <xdr:rowOff>104775</xdr:rowOff>
        </xdr:to>
        <xdr:sp macro="" textlink="">
          <xdr:nvSpPr>
            <xdr:cNvPr id="46086" name="Object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xmlns="" id="{00000000-0008-0000-01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66675</xdr:rowOff>
        </xdr:from>
        <xdr:to>
          <xdr:col>7</xdr:col>
          <xdr:colOff>76200</xdr:colOff>
          <xdr:row>23</xdr:row>
          <xdr:rowOff>76200</xdr:rowOff>
        </xdr:to>
        <xdr:sp macro="" textlink="">
          <xdr:nvSpPr>
            <xdr:cNvPr id="46087" name="Object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xmlns="" id="{00000000-0008-0000-01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46088" name="Object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xmlns="" id="{00000000-0008-0000-01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66675</xdr:rowOff>
    </xdr:from>
    <xdr:to>
      <xdr:col>14</xdr:col>
      <xdr:colOff>438150</xdr:colOff>
      <xdr:row>21</xdr:row>
      <xdr:rowOff>104775</xdr:rowOff>
    </xdr:to>
    <xdr:pic>
      <xdr:nvPicPr>
        <xdr:cNvPr id="47123" name="Picture 2">
          <a:extLst>
            <a:ext uri="{FF2B5EF4-FFF2-40B4-BE49-F238E27FC236}">
              <a16:creationId xmlns:a16="http://schemas.microsoft.com/office/drawing/2014/main" xmlns="" id="{00000000-0008-0000-0200-000013B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133475"/>
          <a:ext cx="69532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148"/>
  <sheetViews>
    <sheetView tabSelected="1" topLeftCell="A22" zoomScaleNormal="100" workbookViewId="0">
      <selection activeCell="H29" sqref="H29"/>
    </sheetView>
  </sheetViews>
  <sheetFormatPr defaultRowHeight="12.75" x14ac:dyDescent="0.2"/>
  <cols>
    <col min="1" max="1" width="7.5703125" customWidth="1"/>
    <col min="2" max="2" width="8.42578125" customWidth="1"/>
    <col min="3" max="3" width="10" customWidth="1"/>
    <col min="4" max="4" width="8.42578125" customWidth="1"/>
    <col min="5" max="5" width="5.85546875" customWidth="1"/>
    <col min="6" max="6" width="5.7109375" style="1" customWidth="1"/>
    <col min="7" max="7" width="5.7109375" customWidth="1"/>
    <col min="8" max="11" width="9.7109375" customWidth="1"/>
    <col min="12" max="12" width="10.140625" customWidth="1"/>
    <col min="13" max="13" width="10" customWidth="1"/>
    <col min="14" max="14" width="9.28515625" customWidth="1"/>
    <col min="15" max="15" width="10.5703125" customWidth="1"/>
    <col min="16" max="16" width="6.140625" customWidth="1"/>
    <col min="17" max="17" width="9.42578125" customWidth="1"/>
    <col min="18" max="18" width="5.5703125" style="18" hidden="1" customWidth="1"/>
    <col min="19" max="19" width="20.42578125" style="18" hidden="1" customWidth="1"/>
    <col min="20" max="23" width="9.140625" customWidth="1"/>
  </cols>
  <sheetData>
    <row r="1" spans="1:19" ht="20.25" x14ac:dyDescent="0.3">
      <c r="A1" s="167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6" customHeight="1" x14ac:dyDescent="0.3">
      <c r="A2" s="72"/>
      <c r="B2" s="96"/>
      <c r="C2" s="72"/>
      <c r="D2" s="72"/>
      <c r="E2" s="97"/>
      <c r="F2" s="98"/>
      <c r="G2" s="72"/>
      <c r="H2" s="99"/>
      <c r="I2" s="99"/>
      <c r="J2" s="99"/>
      <c r="K2" s="99"/>
      <c r="L2" s="99"/>
      <c r="M2" s="99"/>
      <c r="N2" s="99"/>
      <c r="O2" s="99"/>
      <c r="P2" s="72"/>
      <c r="Q2" s="100"/>
      <c r="R2" s="101"/>
      <c r="S2" s="101"/>
    </row>
    <row r="3" spans="1:19" ht="12.75" customHeight="1" x14ac:dyDescent="0.2">
      <c r="A3" s="100" t="s">
        <v>8</v>
      </c>
      <c r="B3" s="165"/>
      <c r="C3" s="165"/>
      <c r="D3" s="100" t="s">
        <v>10</v>
      </c>
      <c r="E3" s="165"/>
      <c r="F3" s="166"/>
      <c r="G3" s="166"/>
      <c r="H3" s="100" t="s">
        <v>76</v>
      </c>
      <c r="I3" s="165"/>
      <c r="J3" s="166"/>
      <c r="K3" s="166"/>
      <c r="L3" s="166"/>
      <c r="M3" s="100" t="s">
        <v>11</v>
      </c>
      <c r="N3" s="165"/>
      <c r="O3" s="166"/>
      <c r="P3" s="166"/>
      <c r="Q3" s="166"/>
      <c r="R3" s="101"/>
      <c r="S3" s="101"/>
    </row>
    <row r="4" spans="1:19" ht="12.75" customHeight="1" x14ac:dyDescent="0.2">
      <c r="A4" s="100" t="s">
        <v>9</v>
      </c>
      <c r="B4" s="173">
        <v>1</v>
      </c>
      <c r="C4" s="174"/>
      <c r="D4" s="100" t="s">
        <v>17</v>
      </c>
      <c r="E4" s="175"/>
      <c r="F4" s="166"/>
      <c r="G4" s="166"/>
      <c r="H4" s="100" t="s">
        <v>12</v>
      </c>
      <c r="I4" s="176"/>
      <c r="J4" s="176"/>
      <c r="K4" s="176"/>
      <c r="L4" s="176"/>
      <c r="M4" s="176"/>
      <c r="N4" s="176"/>
      <c r="O4" s="176"/>
      <c r="P4" s="176"/>
      <c r="Q4" s="176"/>
      <c r="R4" s="102"/>
      <c r="S4" s="102"/>
    </row>
    <row r="5" spans="1:19" ht="6" customHeight="1" thickBot="1" x14ac:dyDescent="0.25">
      <c r="A5" s="103"/>
      <c r="B5" s="104"/>
      <c r="C5" s="104"/>
      <c r="D5" s="104"/>
      <c r="E5" s="104"/>
      <c r="F5" s="105"/>
      <c r="G5" s="106"/>
      <c r="H5" s="104"/>
      <c r="I5" s="104"/>
      <c r="J5" s="104"/>
      <c r="K5" s="104"/>
      <c r="L5" s="107"/>
      <c r="M5" s="107"/>
      <c r="N5" s="104"/>
      <c r="O5" s="104"/>
      <c r="P5" s="104"/>
      <c r="Q5" s="104"/>
      <c r="R5" s="102">
        <v>1</v>
      </c>
      <c r="S5" s="102"/>
    </row>
    <row r="6" spans="1:19" ht="6" customHeight="1" thickTop="1" x14ac:dyDescent="0.2">
      <c r="A6" s="72"/>
      <c r="B6" s="72"/>
      <c r="C6" s="72"/>
      <c r="D6" s="72"/>
      <c r="E6" s="72"/>
      <c r="F6" s="73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1">
        <v>2</v>
      </c>
      <c r="S6" s="101" t="s">
        <v>104</v>
      </c>
    </row>
    <row r="7" spans="1:19" ht="20.25" x14ac:dyDescent="0.3">
      <c r="A7" s="108" t="s">
        <v>6</v>
      </c>
      <c r="B7" s="72"/>
      <c r="C7" s="72"/>
      <c r="D7" s="72"/>
      <c r="E7" s="72"/>
      <c r="F7" s="73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101">
        <v>3</v>
      </c>
      <c r="S7" s="101" t="s">
        <v>103</v>
      </c>
    </row>
    <row r="8" spans="1:19" s="18" customFormat="1" ht="12.75" customHeight="1" x14ac:dyDescent="0.2">
      <c r="A8" s="101"/>
      <c r="B8" s="72" t="s">
        <v>69</v>
      </c>
      <c r="C8" s="101"/>
      <c r="D8" s="72"/>
      <c r="E8" s="72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>
        <v>4</v>
      </c>
      <c r="S8" s="102" t="s">
        <v>105</v>
      </c>
    </row>
    <row r="9" spans="1:19" ht="12.75" customHeight="1" x14ac:dyDescent="0.2">
      <c r="A9" s="72"/>
      <c r="B9" s="72"/>
      <c r="C9" s="72"/>
      <c r="D9" s="72"/>
      <c r="E9" s="72"/>
      <c r="F9" s="73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101">
        <v>5</v>
      </c>
      <c r="S9" s="134" t="s">
        <v>106</v>
      </c>
    </row>
    <row r="10" spans="1:19" ht="12.75" customHeight="1" x14ac:dyDescent="0.2">
      <c r="A10" s="139" t="s">
        <v>121</v>
      </c>
      <c r="B10" s="140"/>
      <c r="C10" s="140"/>
      <c r="D10" s="140"/>
      <c r="E10" s="140"/>
      <c r="F10" s="141"/>
      <c r="G10" s="140"/>
      <c r="H10" s="140"/>
      <c r="I10" s="109"/>
      <c r="J10" s="72"/>
      <c r="K10" s="72"/>
      <c r="L10" s="72"/>
      <c r="M10" s="72"/>
      <c r="N10" s="72"/>
      <c r="O10" s="72"/>
      <c r="P10" s="72"/>
      <c r="Q10" s="72"/>
      <c r="R10" s="101">
        <v>6</v>
      </c>
      <c r="S10" s="134" t="s">
        <v>108</v>
      </c>
    </row>
    <row r="11" spans="1:19" ht="12.75" customHeight="1" x14ac:dyDescent="0.2">
      <c r="A11" s="137"/>
      <c r="B11" s="72"/>
      <c r="C11" s="72"/>
      <c r="D11" s="72"/>
      <c r="E11" s="72"/>
      <c r="F11" s="73"/>
      <c r="G11" s="72"/>
      <c r="H11" s="72"/>
      <c r="I11" s="109"/>
      <c r="J11" s="72"/>
      <c r="K11" s="72"/>
      <c r="L11" s="72"/>
      <c r="M11" s="72"/>
      <c r="N11" s="72"/>
      <c r="O11" s="72"/>
      <c r="P11" s="72"/>
      <c r="Q11" s="72"/>
      <c r="R11" s="101"/>
      <c r="S11" s="134" t="s">
        <v>107</v>
      </c>
    </row>
    <row r="12" spans="1:19" ht="12.75" customHeight="1" x14ac:dyDescent="0.2">
      <c r="A12" s="139"/>
      <c r="B12" s="149" t="s">
        <v>111</v>
      </c>
      <c r="C12" s="150"/>
      <c r="D12" s="150"/>
      <c r="E12" s="150"/>
      <c r="F12" s="141"/>
      <c r="G12" s="140"/>
      <c r="H12" s="72"/>
      <c r="I12" s="109"/>
      <c r="J12" s="72"/>
      <c r="K12" s="72"/>
      <c r="L12" s="72"/>
      <c r="M12" s="72"/>
      <c r="N12" s="72"/>
      <c r="O12" s="72"/>
      <c r="P12" s="72"/>
      <c r="Q12" s="72"/>
      <c r="R12" s="101">
        <v>7</v>
      </c>
    </row>
    <row r="13" spans="1:19" ht="12.75" customHeight="1" x14ac:dyDescent="0.2">
      <c r="A13" s="151" t="s">
        <v>110</v>
      </c>
      <c r="B13" s="140"/>
      <c r="C13" s="140">
        <v>3</v>
      </c>
      <c r="D13" s="140"/>
      <c r="E13" s="140"/>
      <c r="F13" s="141"/>
      <c r="G13" s="140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01">
        <v>8</v>
      </c>
    </row>
    <row r="14" spans="1:19" x14ac:dyDescent="0.2">
      <c r="A14" s="140"/>
      <c r="B14" s="140"/>
      <c r="C14" s="140"/>
      <c r="D14" s="140"/>
      <c r="E14" s="140"/>
      <c r="F14" s="141"/>
      <c r="G14" s="140"/>
      <c r="H14" s="72"/>
      <c r="I14" s="101" t="s">
        <v>74</v>
      </c>
      <c r="J14" s="72"/>
      <c r="K14" s="72"/>
      <c r="L14" s="72"/>
      <c r="M14" s="72"/>
      <c r="N14" s="72"/>
      <c r="O14" s="72"/>
      <c r="P14" s="72"/>
      <c r="Q14" s="72"/>
      <c r="R14" s="101">
        <v>7</v>
      </c>
    </row>
    <row r="15" spans="1:19" x14ac:dyDescent="0.2">
      <c r="A15" s="72"/>
      <c r="B15" s="72"/>
      <c r="C15" s="72"/>
      <c r="D15" s="72"/>
      <c r="E15" s="72"/>
      <c r="F15" s="73"/>
      <c r="G15" s="72"/>
      <c r="H15" s="72"/>
      <c r="I15" s="110" t="s">
        <v>68</v>
      </c>
      <c r="J15" s="72"/>
      <c r="K15" s="72"/>
      <c r="L15" s="72"/>
      <c r="M15" s="72"/>
      <c r="N15" s="72"/>
      <c r="O15" s="72"/>
      <c r="P15" s="72"/>
      <c r="Q15" s="72"/>
      <c r="R15" s="101">
        <v>8</v>
      </c>
    </row>
    <row r="16" spans="1:19" ht="12.75" customHeight="1" x14ac:dyDescent="0.2">
      <c r="A16" s="101" t="s">
        <v>72</v>
      </c>
      <c r="B16" s="72"/>
      <c r="C16" s="72"/>
      <c r="D16" s="72"/>
      <c r="E16" s="72"/>
      <c r="F16" s="72"/>
      <c r="G16" s="72"/>
      <c r="H16" s="72"/>
      <c r="I16" s="111" t="s">
        <v>73</v>
      </c>
      <c r="J16" s="72"/>
      <c r="K16" s="72"/>
      <c r="L16" s="72"/>
      <c r="M16" s="72"/>
      <c r="N16" s="72"/>
      <c r="O16" s="72"/>
      <c r="P16" s="72"/>
      <c r="Q16" s="72"/>
      <c r="R16" s="101">
        <v>9</v>
      </c>
    </row>
    <row r="17" spans="1:19" ht="12.75" customHeight="1" x14ac:dyDescent="0.2">
      <c r="A17" s="72"/>
      <c r="B17" s="72" t="s">
        <v>68</v>
      </c>
      <c r="C17" s="72"/>
      <c r="D17" s="72"/>
      <c r="E17" s="72"/>
      <c r="F17" s="72"/>
      <c r="G17" s="72"/>
      <c r="H17" s="72"/>
      <c r="I17" s="111" t="s">
        <v>70</v>
      </c>
      <c r="J17" s="72"/>
      <c r="K17" s="72"/>
      <c r="L17" s="72"/>
      <c r="M17" s="72"/>
      <c r="N17" s="72"/>
      <c r="O17" s="72"/>
      <c r="P17" s="72"/>
      <c r="Q17" s="72"/>
      <c r="R17" s="102">
        <v>10</v>
      </c>
    </row>
    <row r="18" spans="1:19" ht="12.75" customHeight="1" x14ac:dyDescent="0.2">
      <c r="A18" s="72"/>
      <c r="B18" s="97" t="s">
        <v>73</v>
      </c>
      <c r="C18" s="72"/>
      <c r="D18" s="72"/>
      <c r="E18" s="72"/>
      <c r="F18" s="72"/>
      <c r="G18" s="72"/>
      <c r="H18" s="72"/>
      <c r="I18" s="152" t="s">
        <v>114</v>
      </c>
      <c r="J18" s="140"/>
      <c r="K18" s="140"/>
      <c r="L18" s="140"/>
      <c r="M18" s="140"/>
      <c r="N18" s="140"/>
      <c r="O18" s="72"/>
      <c r="P18" s="72"/>
      <c r="Q18" s="72"/>
      <c r="R18" s="134">
        <v>11</v>
      </c>
    </row>
    <row r="19" spans="1:19" ht="12.75" customHeight="1" x14ac:dyDescent="0.2">
      <c r="A19" s="72"/>
      <c r="B19" s="97" t="s">
        <v>70</v>
      </c>
      <c r="C19" s="72"/>
      <c r="D19" s="72"/>
      <c r="E19" s="72"/>
      <c r="F19" s="72"/>
      <c r="G19" s="72"/>
      <c r="H19" s="72"/>
      <c r="I19" s="152" t="s">
        <v>113</v>
      </c>
      <c r="J19" s="140"/>
      <c r="K19" s="140"/>
      <c r="L19" s="140"/>
      <c r="M19" s="140"/>
      <c r="N19" s="140"/>
      <c r="O19" s="72"/>
      <c r="P19" s="72"/>
      <c r="Q19" s="72"/>
      <c r="R19" s="134">
        <v>12</v>
      </c>
    </row>
    <row r="20" spans="1:19" ht="12.75" customHeight="1" x14ac:dyDescent="0.2">
      <c r="A20" s="72"/>
      <c r="B20" s="97" t="s">
        <v>71</v>
      </c>
      <c r="C20" s="72"/>
      <c r="D20" s="72"/>
      <c r="E20" s="72"/>
      <c r="F20" s="72"/>
      <c r="G20" s="72"/>
      <c r="H20" s="72"/>
      <c r="I20" s="152" t="s">
        <v>112</v>
      </c>
      <c r="J20" s="140"/>
      <c r="K20" s="140"/>
      <c r="L20" s="140"/>
      <c r="M20" s="140"/>
      <c r="N20" s="140"/>
      <c r="O20" s="72"/>
      <c r="P20" s="72"/>
      <c r="Q20" s="72"/>
      <c r="R20" s="134">
        <v>13</v>
      </c>
    </row>
    <row r="21" spans="1:19" ht="12.75" customHeight="1" x14ac:dyDescent="0.2">
      <c r="A21" s="72"/>
      <c r="B21" s="138"/>
      <c r="C21" s="140"/>
      <c r="D21" s="140"/>
      <c r="E21" s="140"/>
      <c r="F21" s="140"/>
      <c r="G21" s="140"/>
      <c r="H21" s="140"/>
      <c r="I21" s="112" t="s">
        <v>119</v>
      </c>
      <c r="J21" s="72"/>
      <c r="K21" s="72"/>
      <c r="L21" s="72"/>
      <c r="M21" s="72"/>
      <c r="N21" s="72"/>
      <c r="O21" s="72"/>
      <c r="P21" s="72"/>
      <c r="Q21" s="72"/>
      <c r="R21" s="134">
        <v>14</v>
      </c>
      <c r="S21" s="134"/>
    </row>
    <row r="22" spans="1:19" ht="21" customHeight="1" thickBot="1" x14ac:dyDescent="0.25">
      <c r="A22" s="136" t="s">
        <v>125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34">
        <v>15</v>
      </c>
      <c r="S22" s="134"/>
    </row>
    <row r="23" spans="1:19" ht="6" customHeight="1" thickTop="1" x14ac:dyDescent="0.2">
      <c r="A23" s="72"/>
      <c r="B23" s="72"/>
      <c r="C23" s="72"/>
      <c r="D23" s="72"/>
      <c r="E23" s="72"/>
      <c r="F23" s="73"/>
      <c r="G23" s="72"/>
      <c r="H23" s="113"/>
      <c r="I23" s="72"/>
      <c r="J23" s="72"/>
      <c r="K23" s="72"/>
      <c r="L23" s="72"/>
      <c r="M23" s="72"/>
      <c r="N23" s="72"/>
      <c r="O23" s="72"/>
      <c r="P23" s="72"/>
      <c r="Q23" s="72"/>
      <c r="R23" s="101"/>
      <c r="S23" s="101"/>
    </row>
    <row r="24" spans="1:19" ht="21" thickBot="1" x14ac:dyDescent="0.35">
      <c r="A24" s="108" t="s">
        <v>67</v>
      </c>
      <c r="B24" s="72"/>
      <c r="C24" s="72"/>
      <c r="D24" s="72"/>
      <c r="E24" s="72"/>
      <c r="F24" s="73"/>
      <c r="G24" s="72"/>
      <c r="H24" s="114" t="s">
        <v>63</v>
      </c>
      <c r="I24" s="72"/>
      <c r="J24" s="72"/>
      <c r="K24" s="72"/>
      <c r="L24" s="72"/>
      <c r="M24" s="72"/>
      <c r="N24" s="72"/>
      <c r="O24" s="72"/>
      <c r="P24" s="72"/>
      <c r="Q24" s="72"/>
      <c r="R24" s="101"/>
      <c r="S24" s="101"/>
    </row>
    <row r="25" spans="1:19" ht="13.5" customHeight="1" x14ac:dyDescent="0.2">
      <c r="A25" s="72"/>
      <c r="B25" s="72"/>
      <c r="C25" s="72"/>
      <c r="D25" s="72"/>
      <c r="E25" s="72"/>
      <c r="F25" s="73"/>
      <c r="G25" s="72"/>
      <c r="H25" s="161" t="s">
        <v>90</v>
      </c>
      <c r="I25" s="115" t="s">
        <v>60</v>
      </c>
      <c r="J25" s="115" t="s">
        <v>89</v>
      </c>
      <c r="K25" s="115" t="s">
        <v>90</v>
      </c>
      <c r="L25" s="115" t="s">
        <v>60</v>
      </c>
      <c r="M25" s="115" t="s">
        <v>89</v>
      </c>
      <c r="N25" s="72"/>
      <c r="O25" s="72"/>
      <c r="P25" s="101"/>
      <c r="Q25" s="101"/>
      <c r="R25"/>
      <c r="S25"/>
    </row>
    <row r="26" spans="1:19" ht="13.5" customHeight="1" x14ac:dyDescent="0.2">
      <c r="A26" s="72"/>
      <c r="B26" s="72"/>
      <c r="C26" s="72"/>
      <c r="D26" s="72"/>
      <c r="E26" s="72"/>
      <c r="F26" s="73"/>
      <c r="G26" s="72"/>
      <c r="H26" s="162" t="s">
        <v>92</v>
      </c>
      <c r="I26" s="116" t="s">
        <v>93</v>
      </c>
      <c r="J26" s="116" t="s">
        <v>91</v>
      </c>
      <c r="K26" s="116" t="s">
        <v>92</v>
      </c>
      <c r="L26" s="116" t="s">
        <v>93</v>
      </c>
      <c r="M26" s="116" t="s">
        <v>91</v>
      </c>
      <c r="N26" s="72"/>
      <c r="O26" s="72"/>
      <c r="P26" s="101"/>
      <c r="Q26" s="101"/>
      <c r="R26"/>
      <c r="S26"/>
    </row>
    <row r="27" spans="1:19" ht="13.5" customHeight="1" x14ac:dyDescent="0.2">
      <c r="A27" s="72"/>
      <c r="B27" s="72"/>
      <c r="C27" s="72"/>
      <c r="D27" s="72"/>
      <c r="E27" s="72"/>
      <c r="F27" s="73"/>
      <c r="G27" s="72"/>
      <c r="H27" s="117"/>
      <c r="I27" s="118"/>
      <c r="J27" s="116" t="s">
        <v>94</v>
      </c>
      <c r="K27" s="118"/>
      <c r="L27" s="118"/>
      <c r="M27" s="116" t="s">
        <v>94</v>
      </c>
      <c r="N27" s="72"/>
      <c r="O27" s="72"/>
      <c r="P27" s="101"/>
      <c r="Q27" s="101"/>
      <c r="R27"/>
      <c r="S27"/>
    </row>
    <row r="28" spans="1:19" ht="13.5" customHeight="1" thickBot="1" x14ac:dyDescent="0.25">
      <c r="A28" s="72"/>
      <c r="B28" s="72"/>
      <c r="C28" s="72"/>
      <c r="D28" s="72"/>
      <c r="E28" s="72"/>
      <c r="F28" s="73"/>
      <c r="G28" s="72"/>
      <c r="H28" s="119"/>
      <c r="I28" s="120"/>
      <c r="J28" s="121" t="s">
        <v>95</v>
      </c>
      <c r="K28" s="120"/>
      <c r="L28" s="120"/>
      <c r="M28" s="121" t="s">
        <v>95</v>
      </c>
      <c r="N28" s="72"/>
      <c r="O28" s="72"/>
      <c r="P28" s="101"/>
      <c r="Q28" s="101"/>
      <c r="R28"/>
      <c r="S28"/>
    </row>
    <row r="29" spans="1:19" ht="13.5" customHeight="1" thickBot="1" x14ac:dyDescent="0.25">
      <c r="A29" s="72"/>
      <c r="B29" s="72"/>
      <c r="C29" s="72"/>
      <c r="D29" s="72"/>
      <c r="E29" s="72"/>
      <c r="F29" s="73"/>
      <c r="G29" s="72"/>
      <c r="H29" s="161" t="s">
        <v>123</v>
      </c>
      <c r="I29" s="121" t="s">
        <v>124</v>
      </c>
      <c r="J29" s="121">
        <v>10</v>
      </c>
      <c r="K29" s="177" t="s">
        <v>97</v>
      </c>
      <c r="L29" s="121" t="s">
        <v>64</v>
      </c>
      <c r="M29" s="121">
        <v>15</v>
      </c>
      <c r="N29" s="72"/>
      <c r="O29" s="72"/>
      <c r="P29" s="101"/>
      <c r="Q29" s="101"/>
      <c r="R29"/>
      <c r="S29"/>
    </row>
    <row r="30" spans="1:19" ht="13.5" thickBot="1" x14ac:dyDescent="0.25">
      <c r="A30" s="72"/>
      <c r="B30" s="72"/>
      <c r="C30" s="122" t="s">
        <v>0</v>
      </c>
      <c r="D30" s="171" t="s">
        <v>1</v>
      </c>
      <c r="E30" s="172"/>
      <c r="F30" s="73"/>
      <c r="G30" s="72"/>
      <c r="H30" s="177" t="s">
        <v>96</v>
      </c>
      <c r="I30" s="121" t="s">
        <v>64</v>
      </c>
      <c r="J30" s="121">
        <v>10</v>
      </c>
      <c r="K30" s="178"/>
      <c r="L30" s="121" t="s">
        <v>98</v>
      </c>
      <c r="M30" s="121">
        <v>19</v>
      </c>
      <c r="N30" s="72"/>
      <c r="O30" s="72"/>
      <c r="P30" s="101"/>
      <c r="Q30" s="101"/>
      <c r="R30"/>
      <c r="S30"/>
    </row>
    <row r="31" spans="1:19" ht="13.5" thickBot="1" x14ac:dyDescent="0.25">
      <c r="A31" s="72"/>
      <c r="B31" s="72"/>
      <c r="C31" s="123" t="s">
        <v>81</v>
      </c>
      <c r="D31" s="169"/>
      <c r="E31" s="170"/>
      <c r="F31" s="73"/>
      <c r="G31" s="72"/>
      <c r="H31" s="178"/>
      <c r="I31" s="121" t="s">
        <v>98</v>
      </c>
      <c r="J31" s="121">
        <v>12</v>
      </c>
      <c r="K31" s="179"/>
      <c r="L31" s="121" t="s">
        <v>66</v>
      </c>
      <c r="M31" s="121">
        <v>23</v>
      </c>
      <c r="N31" s="72"/>
      <c r="O31" s="72"/>
      <c r="P31" s="101"/>
      <c r="Q31" s="101"/>
      <c r="R31"/>
      <c r="S31"/>
    </row>
    <row r="32" spans="1:19" ht="13.5" thickBot="1" x14ac:dyDescent="0.25">
      <c r="A32" s="72"/>
      <c r="B32" s="72"/>
      <c r="C32" s="123" t="s">
        <v>82</v>
      </c>
      <c r="D32" s="169"/>
      <c r="E32" s="170"/>
      <c r="F32" s="73"/>
      <c r="G32" s="72"/>
      <c r="H32" s="179"/>
      <c r="I32" s="121" t="s">
        <v>66</v>
      </c>
      <c r="J32" s="121">
        <v>16</v>
      </c>
      <c r="K32" s="177" t="s">
        <v>100</v>
      </c>
      <c r="L32" s="121" t="s">
        <v>64</v>
      </c>
      <c r="M32" s="121">
        <v>17</v>
      </c>
      <c r="N32" s="72"/>
      <c r="O32" s="72"/>
      <c r="P32" s="101"/>
      <c r="Q32" s="101"/>
      <c r="R32"/>
      <c r="S32"/>
    </row>
    <row r="33" spans="1:19" ht="13.5" thickBot="1" x14ac:dyDescent="0.25">
      <c r="A33" s="72"/>
      <c r="B33" s="72"/>
      <c r="C33" s="123" t="s">
        <v>83</v>
      </c>
      <c r="D33" s="169"/>
      <c r="E33" s="170"/>
      <c r="F33" s="73"/>
      <c r="G33" s="72"/>
      <c r="H33" s="177" t="s">
        <v>99</v>
      </c>
      <c r="I33" s="121" t="s">
        <v>64</v>
      </c>
      <c r="J33" s="121">
        <v>10</v>
      </c>
      <c r="K33" s="178"/>
      <c r="L33" s="121" t="s">
        <v>98</v>
      </c>
      <c r="M33" s="121">
        <v>21</v>
      </c>
      <c r="N33" s="72"/>
      <c r="O33" s="72"/>
      <c r="P33" s="101"/>
      <c r="Q33" s="101"/>
      <c r="R33"/>
      <c r="S33"/>
    </row>
    <row r="34" spans="1:19" ht="13.5" thickBot="1" x14ac:dyDescent="0.25">
      <c r="A34" s="72"/>
      <c r="B34" s="72"/>
      <c r="C34" s="123" t="s">
        <v>84</v>
      </c>
      <c r="D34" s="169"/>
      <c r="E34" s="170"/>
      <c r="F34" s="73"/>
      <c r="G34" s="72"/>
      <c r="H34" s="178"/>
      <c r="I34" s="121" t="s">
        <v>98</v>
      </c>
      <c r="J34" s="121">
        <v>15</v>
      </c>
      <c r="K34" s="179"/>
      <c r="L34" s="121" t="s">
        <v>66</v>
      </c>
      <c r="M34" s="121">
        <v>25</v>
      </c>
      <c r="N34" s="72"/>
      <c r="O34" s="72"/>
      <c r="P34" s="101"/>
      <c r="Q34" s="101"/>
      <c r="R34"/>
      <c r="S34"/>
    </row>
    <row r="35" spans="1:19" ht="13.5" thickBot="1" x14ac:dyDescent="0.25">
      <c r="A35" s="72"/>
      <c r="B35" s="72"/>
      <c r="C35" s="124" t="s">
        <v>85</v>
      </c>
      <c r="D35" s="169"/>
      <c r="E35" s="170"/>
      <c r="F35" s="73"/>
      <c r="G35" s="72"/>
      <c r="H35" s="179"/>
      <c r="I35" s="121" t="s">
        <v>66</v>
      </c>
      <c r="J35" s="121">
        <v>19</v>
      </c>
      <c r="K35" s="177" t="s">
        <v>102</v>
      </c>
      <c r="L35" s="121" t="s">
        <v>64</v>
      </c>
      <c r="M35" s="121">
        <v>19</v>
      </c>
      <c r="N35" s="72"/>
      <c r="O35" s="72"/>
      <c r="P35" s="101"/>
      <c r="Q35" s="101"/>
      <c r="R35"/>
      <c r="S35"/>
    </row>
    <row r="36" spans="1:19" ht="13.5" thickBot="1" x14ac:dyDescent="0.25">
      <c r="A36" s="72"/>
      <c r="B36" s="72"/>
      <c r="C36" s="124" t="s">
        <v>86</v>
      </c>
      <c r="D36" s="169"/>
      <c r="E36" s="170"/>
      <c r="F36" s="73"/>
      <c r="G36" s="72"/>
      <c r="H36" s="177" t="s">
        <v>101</v>
      </c>
      <c r="I36" s="121" t="s">
        <v>64</v>
      </c>
      <c r="J36" s="121">
        <v>13</v>
      </c>
      <c r="K36" s="178"/>
      <c r="L36" s="121" t="s">
        <v>98</v>
      </c>
      <c r="M36" s="121">
        <v>24</v>
      </c>
      <c r="N36" s="72"/>
      <c r="O36" s="72"/>
      <c r="P36" s="101"/>
      <c r="Q36" s="101"/>
      <c r="R36"/>
      <c r="S36"/>
    </row>
    <row r="37" spans="1:19" ht="13.5" thickBot="1" x14ac:dyDescent="0.25">
      <c r="A37" s="72"/>
      <c r="B37" s="72"/>
      <c r="C37" s="125" t="s">
        <v>87</v>
      </c>
      <c r="D37" s="189"/>
      <c r="E37" s="190"/>
      <c r="F37" s="73"/>
      <c r="G37" s="72"/>
      <c r="H37" s="178"/>
      <c r="I37" s="121" t="s">
        <v>98</v>
      </c>
      <c r="J37" s="121">
        <v>17</v>
      </c>
      <c r="K37" s="179"/>
      <c r="L37" s="121" t="s">
        <v>66</v>
      </c>
      <c r="M37" s="121">
        <v>28</v>
      </c>
      <c r="N37" s="72"/>
      <c r="O37" s="72"/>
      <c r="P37" s="101"/>
      <c r="Q37" s="101"/>
      <c r="R37"/>
      <c r="S37"/>
    </row>
    <row r="38" spans="1:19" ht="13.5" thickBot="1" x14ac:dyDescent="0.25">
      <c r="A38" s="72"/>
      <c r="B38" s="72"/>
      <c r="C38" s="126" t="s">
        <v>4</v>
      </c>
      <c r="D38" s="187" t="str">
        <f>IF(OR(D31="", D37=""), "",MROUND((SUM( D31:D37)/100),  0.1))</f>
        <v/>
      </c>
      <c r="E38" s="188"/>
      <c r="F38" s="73"/>
      <c r="G38" s="72"/>
      <c r="H38" s="179"/>
      <c r="I38" s="121" t="s">
        <v>66</v>
      </c>
      <c r="J38" s="121">
        <v>21</v>
      </c>
      <c r="K38" s="163"/>
      <c r="L38" s="164"/>
      <c r="M38" s="164"/>
      <c r="N38" s="72"/>
      <c r="O38" s="72"/>
      <c r="P38" s="101"/>
      <c r="Q38" s="101"/>
      <c r="R38"/>
      <c r="S38"/>
    </row>
    <row r="39" spans="1:19" ht="6" customHeight="1" thickBot="1" x14ac:dyDescent="0.25">
      <c r="A39" s="104"/>
      <c r="B39" s="104"/>
      <c r="C39" s="104"/>
      <c r="D39" s="104"/>
      <c r="E39" s="104"/>
      <c r="F39" s="106"/>
      <c r="G39" s="104"/>
      <c r="H39" s="127"/>
      <c r="I39" s="104"/>
      <c r="J39" s="104"/>
      <c r="K39" s="104"/>
      <c r="L39" s="104"/>
      <c r="M39" s="104"/>
      <c r="N39" s="104"/>
      <c r="O39" s="104"/>
      <c r="P39" s="104"/>
      <c r="Q39" s="104"/>
      <c r="R39" s="101"/>
      <c r="S39" s="101"/>
    </row>
    <row r="40" spans="1:19" ht="21" thickTop="1" x14ac:dyDescent="0.3">
      <c r="A40" s="183" t="s">
        <v>116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72"/>
      <c r="L40" s="72"/>
      <c r="M40" s="72"/>
      <c r="N40" s="72"/>
      <c r="O40" s="72"/>
      <c r="P40" s="72"/>
      <c r="Q40" s="72"/>
      <c r="R40" s="101"/>
      <c r="S40" s="101"/>
    </row>
    <row r="41" spans="1:19" ht="6" customHeight="1" thickBot="1" x14ac:dyDescent="0.25">
      <c r="A41" s="72"/>
      <c r="B41" s="72"/>
      <c r="C41" s="72"/>
      <c r="D41" s="72"/>
      <c r="E41" s="72"/>
      <c r="F41" s="73"/>
      <c r="G41" s="72"/>
      <c r="H41" s="72"/>
      <c r="I41" s="72"/>
      <c r="J41" s="101"/>
      <c r="K41" s="72"/>
      <c r="L41" s="72"/>
      <c r="M41" s="72"/>
      <c r="N41" s="72"/>
      <c r="O41" s="72"/>
      <c r="P41" s="72"/>
      <c r="Q41" s="72"/>
      <c r="R41" s="101"/>
      <c r="S41" s="101"/>
    </row>
    <row r="42" spans="1:19" ht="26.25" thickBot="1" x14ac:dyDescent="0.25">
      <c r="A42" s="184" t="s">
        <v>27</v>
      </c>
      <c r="B42" s="185"/>
      <c r="C42" s="185"/>
      <c r="D42" s="185"/>
      <c r="E42" s="185"/>
      <c r="F42" s="185"/>
      <c r="G42" s="186"/>
      <c r="H42" s="142" t="s">
        <v>22</v>
      </c>
      <c r="I42" s="180" t="s">
        <v>88</v>
      </c>
      <c r="J42" s="180"/>
      <c r="K42" s="181" t="s">
        <v>61</v>
      </c>
      <c r="L42" s="182"/>
      <c r="M42" s="143">
        <f t="shared" ref="M42:M47" si="0">(J44-I44)/3</f>
        <v>0</v>
      </c>
      <c r="N42" s="29"/>
      <c r="O42" s="29"/>
      <c r="P42" s="29"/>
      <c r="Q42" s="29"/>
      <c r="R42" s="132" t="s">
        <v>80</v>
      </c>
      <c r="S42" s="133" t="s">
        <v>79</v>
      </c>
    </row>
    <row r="43" spans="1:19" s="29" customFormat="1" ht="78" customHeight="1" thickBot="1" x14ac:dyDescent="0.25">
      <c r="A43" s="128" t="s">
        <v>15</v>
      </c>
      <c r="B43" s="129" t="s">
        <v>17</v>
      </c>
      <c r="C43" s="129" t="s">
        <v>16</v>
      </c>
      <c r="D43" s="147" t="s">
        <v>118</v>
      </c>
      <c r="E43" s="147" t="s">
        <v>117</v>
      </c>
      <c r="F43" s="129" t="s">
        <v>18</v>
      </c>
      <c r="G43" s="130" t="s">
        <v>62</v>
      </c>
      <c r="H43" s="130" t="s">
        <v>20</v>
      </c>
      <c r="I43" s="148" t="s">
        <v>122</v>
      </c>
      <c r="J43" s="131" t="s">
        <v>109</v>
      </c>
      <c r="K43" s="128" t="s">
        <v>75</v>
      </c>
      <c r="L43" s="155" t="s">
        <v>115</v>
      </c>
      <c r="M43" s="143">
        <f t="shared" si="0"/>
        <v>0</v>
      </c>
      <c r="N43"/>
      <c r="O43"/>
      <c r="P43"/>
      <c r="Q43"/>
    </row>
    <row r="44" spans="1:19" ht="13.5" thickTop="1" x14ac:dyDescent="0.2">
      <c r="A44" s="62"/>
      <c r="B44" s="63"/>
      <c r="C44" s="74"/>
      <c r="D44" s="64"/>
      <c r="E44" s="64"/>
      <c r="F44" s="78"/>
      <c r="G44" s="69"/>
      <c r="H44" s="85" t="str">
        <f>IF(OR(F44="",G44=""),"", IF(F44&lt;3.1,10,IF(MROUND(4.76*A53+1.68*C53-14.43, 1)&lt;10, 10,MROUND( 4.76*A53+1.68*C53-14.43, 1))))</f>
        <v/>
      </c>
      <c r="I44" s="89"/>
      <c r="J44" s="90"/>
      <c r="K44" s="157" t="str">
        <f t="shared" ref="K44:K49" si="1">IF(OR(I44="", J44=""), "", IF(ROUND(M42, 0)-M42=0.5, IF(EVEN(M42)-M42=1.5, EVEN(M42)-2, EVEN(M42)), ROUND(M42, 0)))</f>
        <v/>
      </c>
      <c r="L44" s="153" t="str">
        <f t="shared" ref="L44:L49" si="2">IF(K44="", "", IF(K44&lt;=H44, "Pass", "Fail"))</f>
        <v/>
      </c>
      <c r="M44" s="143">
        <f t="shared" si="0"/>
        <v>0</v>
      </c>
      <c r="R44"/>
      <c r="S44"/>
    </row>
    <row r="45" spans="1:19" x14ac:dyDescent="0.2">
      <c r="A45" s="65"/>
      <c r="B45" s="63"/>
      <c r="C45" s="75"/>
      <c r="D45" s="160"/>
      <c r="E45" s="160"/>
      <c r="F45" s="79"/>
      <c r="G45" s="70"/>
      <c r="H45" s="86" t="str">
        <f>IF(OR(F45="",G45=""),"", IF(F45&lt;3.1,10,IF(MROUND(4.76*A54+1.68*C54-14.43, 1)&lt;10, 10,MROUND( 4.76*A54+1.68*C54-14.43, 1))))</f>
        <v/>
      </c>
      <c r="I45" s="91"/>
      <c r="J45" s="92"/>
      <c r="K45" s="158" t="str">
        <f t="shared" si="1"/>
        <v/>
      </c>
      <c r="L45" s="153" t="str">
        <f t="shared" si="2"/>
        <v/>
      </c>
      <c r="M45" s="143">
        <f t="shared" si="0"/>
        <v>0</v>
      </c>
      <c r="R45"/>
      <c r="S45"/>
    </row>
    <row r="46" spans="1:19" x14ac:dyDescent="0.2">
      <c r="A46" s="65"/>
      <c r="B46" s="63"/>
      <c r="C46" s="75"/>
      <c r="D46" s="160"/>
      <c r="E46" s="160"/>
      <c r="F46" s="79"/>
      <c r="G46" s="70"/>
      <c r="H46" s="86" t="str">
        <f t="shared" ref="H46:H49" si="3">IF(OR(F46="",G46=""),"", IF(F46&lt;3.1,10,IF(MROUND(4.76*A55+1.68*C55-14.43, 1)&lt;10, 10,MROUND( 4.76*A55+1.68*C55-14.43, 1))))</f>
        <v/>
      </c>
      <c r="I46" s="91"/>
      <c r="J46" s="92"/>
      <c r="K46" s="158" t="str">
        <f t="shared" si="1"/>
        <v/>
      </c>
      <c r="L46" s="153" t="str">
        <f t="shared" si="2"/>
        <v/>
      </c>
      <c r="M46" s="143">
        <f t="shared" si="0"/>
        <v>0</v>
      </c>
      <c r="R46"/>
      <c r="S46"/>
    </row>
    <row r="47" spans="1:19" x14ac:dyDescent="0.2">
      <c r="A47" s="65"/>
      <c r="B47" s="63"/>
      <c r="C47" s="75"/>
      <c r="D47" s="160"/>
      <c r="E47" s="160"/>
      <c r="F47" s="79"/>
      <c r="G47" s="70"/>
      <c r="H47" s="86" t="str">
        <f t="shared" si="3"/>
        <v/>
      </c>
      <c r="I47" s="91"/>
      <c r="J47" s="92"/>
      <c r="K47" s="158" t="str">
        <f t="shared" si="1"/>
        <v/>
      </c>
      <c r="L47" s="153" t="str">
        <f t="shared" si="2"/>
        <v/>
      </c>
      <c r="M47" s="143">
        <f t="shared" si="0"/>
        <v>0</v>
      </c>
      <c r="R47"/>
      <c r="S47"/>
    </row>
    <row r="48" spans="1:19" x14ac:dyDescent="0.2">
      <c r="A48" s="65"/>
      <c r="B48" s="63"/>
      <c r="C48" s="75"/>
      <c r="D48" s="160"/>
      <c r="E48" s="160"/>
      <c r="F48" s="79"/>
      <c r="G48" s="70"/>
      <c r="H48" s="86" t="str">
        <f t="shared" si="3"/>
        <v/>
      </c>
      <c r="I48" s="91"/>
      <c r="J48" s="92"/>
      <c r="K48" s="158" t="str">
        <f t="shared" si="1"/>
        <v/>
      </c>
      <c r="L48" s="156" t="str">
        <f t="shared" si="2"/>
        <v/>
      </c>
      <c r="M48" s="144"/>
      <c r="R48"/>
      <c r="S48"/>
    </row>
    <row r="49" spans="1:19" ht="13.5" thickBot="1" x14ac:dyDescent="0.25">
      <c r="A49" s="66"/>
      <c r="B49" s="67"/>
      <c r="C49" s="76"/>
      <c r="D49" s="68"/>
      <c r="E49" s="68"/>
      <c r="F49" s="80"/>
      <c r="G49" s="71"/>
      <c r="H49" s="87" t="str">
        <f t="shared" si="3"/>
        <v/>
      </c>
      <c r="I49" s="93"/>
      <c r="J49" s="94"/>
      <c r="K49" s="159" t="str">
        <f t="shared" si="1"/>
        <v/>
      </c>
      <c r="L49" s="154" t="str">
        <f t="shared" si="2"/>
        <v/>
      </c>
      <c r="M49" s="145"/>
      <c r="N49" s="1"/>
      <c r="O49" s="1"/>
      <c r="Q49" s="25"/>
      <c r="R49"/>
      <c r="S49"/>
    </row>
    <row r="50" spans="1:19" x14ac:dyDescent="0.2">
      <c r="A50" s="95" t="s">
        <v>120</v>
      </c>
      <c r="B50" s="77"/>
      <c r="C50" s="1"/>
      <c r="D50" s="1"/>
      <c r="E50" s="1"/>
      <c r="G50" s="1"/>
      <c r="H50" s="1"/>
      <c r="I50" s="1"/>
      <c r="J50" s="1"/>
      <c r="K50" s="1"/>
      <c r="L50" s="1"/>
      <c r="M50" s="146"/>
      <c r="N50" s="1"/>
    </row>
    <row r="51" spans="1:19" ht="12.75" hidden="1" customHeight="1" x14ac:dyDescent="0.2">
      <c r="B51" s="58"/>
      <c r="C51" s="1"/>
      <c r="D51" s="1"/>
      <c r="E51" s="1"/>
      <c r="G51" s="1"/>
      <c r="H51" s="1"/>
      <c r="I51" s="1"/>
      <c r="J51" s="1"/>
      <c r="K51" s="1"/>
      <c r="L51" s="1"/>
      <c r="M51" s="1"/>
      <c r="N51" s="5"/>
    </row>
    <row r="52" spans="1:19" ht="12.75" hidden="1" customHeight="1" x14ac:dyDescent="0.2">
      <c r="A52" s="59" t="s">
        <v>18</v>
      </c>
      <c r="C52" s="58" t="s">
        <v>60</v>
      </c>
      <c r="D52" s="1"/>
      <c r="E52" s="1"/>
      <c r="G52" s="1"/>
      <c r="H52" s="1"/>
      <c r="I52" s="1"/>
      <c r="J52" s="1"/>
      <c r="K52" s="1"/>
      <c r="L52" s="1"/>
      <c r="M52" s="1"/>
      <c r="N52" s="5"/>
    </row>
    <row r="53" spans="1:19" ht="12.75" hidden="1" customHeight="1" x14ac:dyDescent="0.2">
      <c r="A53" s="57" t="str">
        <f t="shared" ref="A53:A58" si="4">IF(F44="","",IF(F44&lt;3.55,$A$60,IF(F44&lt;4.05,$A$61,IF(F44&lt;4.55,$A$62,IF(F44&lt;5.05,$A$63,IF(F44&lt;5.55,$A$64,IF(F44&gt;=5.55,$A$65,"ERROR")))))))</f>
        <v/>
      </c>
      <c r="C53" s="82" t="str">
        <f t="shared" ref="C53:C58" si="5">IF(G44="","",IF(G44&lt;4.95,$C$60,IF(G44&lt;8.05,$C$61,IF(G44&gt;8.05,$C$62,"ERROR"))))</f>
        <v/>
      </c>
      <c r="D53" s="1"/>
      <c r="E53" s="1"/>
      <c r="G53" s="1"/>
      <c r="H53" s="1"/>
      <c r="I53" s="1"/>
      <c r="J53" s="1"/>
      <c r="K53" s="1"/>
      <c r="L53" s="1"/>
      <c r="M53" s="1"/>
      <c r="N53" s="1"/>
    </row>
    <row r="54" spans="1:19" ht="12.75" hidden="1" customHeight="1" x14ac:dyDescent="0.2">
      <c r="A54" s="57" t="str">
        <f t="shared" si="4"/>
        <v/>
      </c>
      <c r="C54" s="82" t="str">
        <f t="shared" si="5"/>
        <v/>
      </c>
      <c r="D54" s="1"/>
      <c r="E54" s="1"/>
      <c r="G54" s="1"/>
      <c r="H54" s="1"/>
      <c r="I54" s="1"/>
      <c r="J54" s="1"/>
      <c r="K54" s="1"/>
      <c r="L54" s="1"/>
      <c r="M54" s="1"/>
      <c r="N54" s="1"/>
    </row>
    <row r="55" spans="1:19" ht="12.75" hidden="1" customHeight="1" x14ac:dyDescent="0.2">
      <c r="A55" s="57" t="str">
        <f t="shared" si="4"/>
        <v/>
      </c>
      <c r="C55" s="82" t="str">
        <f t="shared" si="5"/>
        <v/>
      </c>
      <c r="D55" s="1"/>
      <c r="E55" s="1"/>
      <c r="G55" s="1"/>
      <c r="H55" s="1"/>
      <c r="I55" s="1"/>
      <c r="J55" s="1"/>
      <c r="K55" s="1"/>
      <c r="L55" s="1"/>
      <c r="M55" s="1"/>
      <c r="N55" s="1"/>
    </row>
    <row r="56" spans="1:19" ht="12.75" hidden="1" customHeight="1" x14ac:dyDescent="0.2">
      <c r="A56" s="57" t="str">
        <f t="shared" si="4"/>
        <v/>
      </c>
      <c r="C56" s="82" t="str">
        <f t="shared" si="5"/>
        <v/>
      </c>
      <c r="D56" s="1"/>
      <c r="E56" s="1"/>
      <c r="G56" s="1"/>
      <c r="H56" s="1"/>
      <c r="I56" s="1"/>
      <c r="J56" s="1"/>
      <c r="K56" s="1"/>
      <c r="L56" s="1"/>
      <c r="M56" s="1"/>
      <c r="N56" s="1"/>
    </row>
    <row r="57" spans="1:19" ht="12.75" hidden="1" customHeight="1" x14ac:dyDescent="0.2">
      <c r="A57" s="57" t="str">
        <f t="shared" si="4"/>
        <v/>
      </c>
      <c r="C57" s="82" t="str">
        <f t="shared" si="5"/>
        <v/>
      </c>
      <c r="D57" s="1"/>
      <c r="E57" s="1"/>
      <c r="G57" s="1"/>
      <c r="H57" s="1"/>
      <c r="I57" s="1"/>
      <c r="J57" s="1"/>
      <c r="K57" s="1"/>
      <c r="L57" s="1"/>
      <c r="M57" s="1"/>
      <c r="N57" s="1"/>
    </row>
    <row r="58" spans="1:19" ht="12.75" hidden="1" customHeight="1" x14ac:dyDescent="0.2">
      <c r="A58" s="57" t="str">
        <f t="shared" si="4"/>
        <v/>
      </c>
      <c r="B58" s="1"/>
      <c r="C58" s="82" t="str">
        <f t="shared" si="5"/>
        <v/>
      </c>
      <c r="D58" s="1"/>
      <c r="E58" s="1"/>
      <c r="G58" s="1"/>
      <c r="H58" s="1"/>
      <c r="I58" s="1"/>
      <c r="J58" s="1"/>
      <c r="K58" s="1"/>
      <c r="L58" s="1"/>
      <c r="M58" s="1"/>
      <c r="N58" s="1"/>
    </row>
    <row r="59" spans="1:19" ht="12.75" hidden="1" customHeight="1" x14ac:dyDescent="0.2">
      <c r="A59" s="84" t="s">
        <v>77</v>
      </c>
      <c r="B59" s="83" t="s">
        <v>78</v>
      </c>
      <c r="C59" s="84" t="s">
        <v>77</v>
      </c>
      <c r="D59" s="83" t="s">
        <v>78</v>
      </c>
      <c r="E59" s="1"/>
      <c r="G59" s="1"/>
      <c r="H59" s="1"/>
      <c r="I59" s="1"/>
      <c r="J59" s="1"/>
      <c r="K59" s="1"/>
      <c r="L59" s="1"/>
      <c r="M59" s="1"/>
      <c r="N59" s="1"/>
    </row>
    <row r="60" spans="1:19" ht="12.75" hidden="1" customHeight="1" x14ac:dyDescent="0.2">
      <c r="A60" s="55">
        <v>3.3</v>
      </c>
      <c r="B60" s="60" t="s">
        <v>54</v>
      </c>
      <c r="C60" s="55">
        <v>4</v>
      </c>
      <c r="D60" s="61" t="s">
        <v>64</v>
      </c>
      <c r="E60" s="1"/>
      <c r="G60" s="1"/>
      <c r="H60" s="1"/>
      <c r="I60" s="1"/>
      <c r="J60" s="1"/>
      <c r="K60" s="1"/>
      <c r="L60" s="1"/>
      <c r="M60" s="1"/>
      <c r="N60" s="1"/>
    </row>
    <row r="61" spans="1:19" ht="12.75" hidden="1" customHeight="1" x14ac:dyDescent="0.2">
      <c r="A61" s="55">
        <v>3.8</v>
      </c>
      <c r="B61" s="60" t="s">
        <v>55</v>
      </c>
      <c r="C61" s="55">
        <v>6.5</v>
      </c>
      <c r="D61" s="61" t="s">
        <v>65</v>
      </c>
      <c r="E61" s="1"/>
      <c r="G61" s="1"/>
      <c r="H61" s="1"/>
      <c r="I61" s="1"/>
      <c r="J61" s="1"/>
      <c r="K61" s="1"/>
      <c r="L61" s="1"/>
      <c r="M61" s="1"/>
      <c r="N61" s="1"/>
    </row>
    <row r="62" spans="1:19" ht="12.75" hidden="1" customHeight="1" x14ac:dyDescent="0.2">
      <c r="A62" s="55">
        <v>4.3</v>
      </c>
      <c r="B62" s="60" t="s">
        <v>56</v>
      </c>
      <c r="C62" s="55">
        <v>9</v>
      </c>
      <c r="D62" s="61" t="s">
        <v>66</v>
      </c>
      <c r="E62" s="1"/>
      <c r="G62" s="1"/>
      <c r="H62" s="1"/>
      <c r="I62" s="1"/>
      <c r="J62" s="1"/>
      <c r="K62" s="1"/>
      <c r="L62" s="1"/>
      <c r="M62" s="1"/>
      <c r="N62" s="1"/>
    </row>
    <row r="63" spans="1:19" ht="12.75" hidden="1" customHeight="1" x14ac:dyDescent="0.2">
      <c r="A63" s="81">
        <v>4.7</v>
      </c>
      <c r="B63" s="60" t="s">
        <v>57</v>
      </c>
      <c r="C63" s="55"/>
      <c r="D63" s="61"/>
      <c r="E63" s="1"/>
      <c r="G63" s="1"/>
      <c r="H63" s="1"/>
      <c r="I63" s="1"/>
      <c r="J63" s="1"/>
      <c r="K63" s="1"/>
      <c r="L63" s="1"/>
      <c r="M63" s="1"/>
      <c r="N63" s="1"/>
    </row>
    <row r="64" spans="1:19" ht="12.75" hidden="1" customHeight="1" x14ac:dyDescent="0.2">
      <c r="A64" s="81">
        <v>5.2</v>
      </c>
      <c r="B64" s="60" t="s">
        <v>58</v>
      </c>
      <c r="C64" s="55"/>
      <c r="D64" s="61"/>
      <c r="E64" s="1"/>
      <c r="G64" s="1"/>
      <c r="H64" s="1"/>
      <c r="I64" s="1"/>
      <c r="J64" s="1"/>
      <c r="K64" s="1"/>
      <c r="L64" s="1"/>
      <c r="M64" s="1"/>
      <c r="N64" s="1"/>
    </row>
    <row r="65" spans="1:14" ht="12.75" hidden="1" customHeight="1" x14ac:dyDescent="0.2">
      <c r="A65" s="81">
        <v>5.7</v>
      </c>
      <c r="B65" s="60" t="s">
        <v>59</v>
      </c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35"/>
      <c r="B66" s="1"/>
      <c r="C66" s="1"/>
      <c r="D66" s="1"/>
      <c r="E66" s="1"/>
      <c r="G66" s="1"/>
      <c r="H66" s="88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G148" s="1"/>
      <c r="H148" s="1"/>
      <c r="I148" s="1"/>
      <c r="J148" s="1"/>
      <c r="K148" s="1"/>
      <c r="L148" s="1"/>
    </row>
  </sheetData>
  <sheetProtection algorithmName="SHA-512" hashValue="3HSOSEbYTHnWarF+uhDAqd7utRJW8cQs2S//wbX8hVYPcIftju+a3a9kqgayko1gIOG9A/5CF7Pzl6a9xtxj1A==" saltValue="FzapkXCN8azkLb++Fq+u0w==" spinCount="100000" sheet="1" objects="1" scenarios="1"/>
  <dataConsolidate/>
  <mergeCells count="27">
    <mergeCell ref="H30:H32"/>
    <mergeCell ref="K29:K31"/>
    <mergeCell ref="K35:K37"/>
    <mergeCell ref="I42:J42"/>
    <mergeCell ref="K42:L42"/>
    <mergeCell ref="A40:J40"/>
    <mergeCell ref="A42:G42"/>
    <mergeCell ref="D36:E36"/>
    <mergeCell ref="D38:E38"/>
    <mergeCell ref="D37:E37"/>
    <mergeCell ref="H36:H38"/>
    <mergeCell ref="N3:Q3"/>
    <mergeCell ref="I3:L3"/>
    <mergeCell ref="A1:S1"/>
    <mergeCell ref="D33:E33"/>
    <mergeCell ref="B3:C3"/>
    <mergeCell ref="D30:E30"/>
    <mergeCell ref="D31:E31"/>
    <mergeCell ref="B4:C4"/>
    <mergeCell ref="D32:E32"/>
    <mergeCell ref="E3:G3"/>
    <mergeCell ref="E4:G4"/>
    <mergeCell ref="I4:Q4"/>
    <mergeCell ref="H33:H35"/>
    <mergeCell ref="K32:K34"/>
    <mergeCell ref="D34:E34"/>
    <mergeCell ref="D35:E35"/>
  </mergeCells>
  <phoneticPr fontId="0" type="noConversion"/>
  <conditionalFormatting sqref="L44:L49">
    <cfRule type="cellIs" dxfId="7" priority="1" stopIfTrue="1" operator="equal">
      <formula>"Pass"</formula>
    </cfRule>
    <cfRule type="cellIs" dxfId="6" priority="2" stopIfTrue="1" operator="equal">
      <formula>"Fail"</formula>
    </cfRule>
  </conditionalFormatting>
  <conditionalFormatting sqref="D32">
    <cfRule type="cellIs" dxfId="5" priority="5" stopIfTrue="1" operator="greaterThan">
      <formula>$D$31</formula>
    </cfRule>
  </conditionalFormatting>
  <conditionalFormatting sqref="D33">
    <cfRule type="cellIs" dxfId="4" priority="6" stopIfTrue="1" operator="greaterThan">
      <formula>$D$32</formula>
    </cfRule>
  </conditionalFormatting>
  <conditionalFormatting sqref="D34">
    <cfRule type="cellIs" dxfId="3" priority="7" stopIfTrue="1" operator="greaterThan">
      <formula>$D$33</formula>
    </cfRule>
  </conditionalFormatting>
  <conditionalFormatting sqref="D35">
    <cfRule type="cellIs" dxfId="2" priority="8" stopIfTrue="1" operator="greaterThan">
      <formula>$D$34</formula>
    </cfRule>
  </conditionalFormatting>
  <conditionalFormatting sqref="D36">
    <cfRule type="cellIs" dxfId="1" priority="9" stopIfTrue="1" operator="greaterThan">
      <formula>$D$35</formula>
    </cfRule>
  </conditionalFormatting>
  <conditionalFormatting sqref="D37">
    <cfRule type="cellIs" dxfId="0" priority="10" stopIfTrue="1" operator="greaterThan">
      <formula>$D$36</formula>
    </cfRule>
  </conditionalFormatting>
  <dataValidations count="3">
    <dataValidation type="decimal" allowBlank="1" showInputMessage="1" showErrorMessage="1" errorTitle="Ruh-roh" error="Moisture Content must be 0 - 20." promptTitle="Moisture Content" prompt="Please enter the MC to the nearest 0.1." sqref="G44:G49">
      <formula1>0</formula1>
      <formula2>20</formula2>
    </dataValidation>
    <dataValidation allowBlank="1" showInputMessage="1" showErrorMessage="1" promptTitle="Gradation Number" prompt="Please enter the GN to the nearest 0.1." sqref="F44:F49"/>
    <dataValidation type="decimal" allowBlank="1" showInputMessage="1" showErrorMessage="1" errorTitle="I'm afraid I can't do that." error="Value must be 0 - 100." sqref="D31:E37">
      <formula1>0</formula1>
      <formula2>100</formula2>
    </dataValidation>
  </dataValidations>
  <pageMargins left="0.15" right="0.15" top="0.15" bottom="0.15" header="0.5" footer="0.5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9" r:id="rId4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3</xdr:row>
                    <xdr:rowOff>19050</xdr:rowOff>
                  </from>
                  <to>
                    <xdr:col>3</xdr:col>
                    <xdr:colOff>123825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64"/>
  <sheetViews>
    <sheetView topLeftCell="A16" workbookViewId="0">
      <selection activeCell="F27" sqref="F27:F29"/>
    </sheetView>
  </sheetViews>
  <sheetFormatPr defaultRowHeight="12.75" x14ac:dyDescent="0.2"/>
  <cols>
    <col min="3" max="3" width="8.28515625" bestFit="1" customWidth="1"/>
    <col min="4" max="4" width="10" customWidth="1"/>
    <col min="6" max="6" width="8.28515625" customWidth="1"/>
    <col min="7" max="7" width="10" bestFit="1" customWidth="1"/>
  </cols>
  <sheetData>
    <row r="1" spans="1:11" ht="26.25" x14ac:dyDescent="0.4">
      <c r="A1" s="191" t="s">
        <v>41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3" customHeight="1" x14ac:dyDescent="0.2"/>
    <row r="3" spans="1:11" ht="20.25" x14ac:dyDescent="0.3">
      <c r="A3" s="17" t="s">
        <v>7</v>
      </c>
    </row>
    <row r="4" spans="1:11" s="18" customFormat="1" ht="13.5" customHeight="1" x14ac:dyDescent="0.2">
      <c r="A4" s="20"/>
      <c r="B4" s="21"/>
      <c r="C4" s="21"/>
      <c r="D4" s="20" t="s">
        <v>10</v>
      </c>
      <c r="E4" s="21"/>
      <c r="F4" s="21"/>
      <c r="G4" s="20" t="s">
        <v>11</v>
      </c>
      <c r="H4" s="21"/>
      <c r="I4" s="21"/>
      <c r="J4" s="21"/>
      <c r="K4" s="21"/>
    </row>
    <row r="5" spans="1:11" s="18" customFormat="1" ht="13.5" customHeight="1" x14ac:dyDescent="0.2">
      <c r="A5" s="20" t="s">
        <v>9</v>
      </c>
      <c r="B5" s="21"/>
      <c r="C5" s="22"/>
      <c r="D5" s="20" t="s">
        <v>12</v>
      </c>
      <c r="E5" s="22"/>
      <c r="F5" s="22"/>
      <c r="G5" s="43"/>
      <c r="H5" s="21"/>
      <c r="I5" s="21"/>
      <c r="J5" s="21"/>
      <c r="K5" s="21"/>
    </row>
    <row r="6" spans="1:11" s="18" customFormat="1" ht="3" customHeight="1" thickBot="1" x14ac:dyDescent="0.25">
      <c r="A6" s="23"/>
      <c r="B6" s="24"/>
      <c r="C6" s="24"/>
      <c r="D6" s="23"/>
      <c r="E6" s="24"/>
      <c r="F6" s="24"/>
      <c r="G6" s="23"/>
      <c r="H6" s="24"/>
      <c r="I6" s="24"/>
      <c r="J6" s="24"/>
      <c r="K6" s="24"/>
    </row>
    <row r="7" spans="1:11" s="18" customFormat="1" ht="3" customHeight="1" thickTop="1" x14ac:dyDescent="0.2"/>
    <row r="8" spans="1:11" ht="20.25" x14ac:dyDescent="0.3">
      <c r="A8" s="17" t="s">
        <v>6</v>
      </c>
    </row>
    <row r="9" spans="1:11" x14ac:dyDescent="0.2">
      <c r="B9" t="s">
        <v>53</v>
      </c>
    </row>
    <row r="10" spans="1:11" x14ac:dyDescent="0.2">
      <c r="B10" t="s">
        <v>49</v>
      </c>
    </row>
    <row r="11" spans="1:11" x14ac:dyDescent="0.2">
      <c r="B11" t="s">
        <v>50</v>
      </c>
    </row>
    <row r="12" spans="1:11" x14ac:dyDescent="0.2">
      <c r="B12" t="s">
        <v>46</v>
      </c>
    </row>
    <row r="13" spans="1:11" x14ac:dyDescent="0.2">
      <c r="B13" t="s">
        <v>47</v>
      </c>
    </row>
    <row r="14" spans="1:11" x14ac:dyDescent="0.2">
      <c r="B14" t="s">
        <v>48</v>
      </c>
    </row>
    <row r="15" spans="1:11" x14ac:dyDescent="0.2">
      <c r="B15" t="s">
        <v>51</v>
      </c>
    </row>
    <row r="16" spans="1:11" x14ac:dyDescent="0.2">
      <c r="B16" t="s">
        <v>52</v>
      </c>
    </row>
    <row r="17" spans="1:11" ht="3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" customHeight="1" thickTop="1" x14ac:dyDescent="0.2"/>
    <row r="19" spans="1:11" ht="20.25" x14ac:dyDescent="0.3">
      <c r="A19" s="17" t="s">
        <v>5</v>
      </c>
    </row>
    <row r="20" spans="1:11" ht="3" customHeight="1" x14ac:dyDescent="0.3">
      <c r="A20" s="17"/>
    </row>
    <row r="21" spans="1:11" s="28" customFormat="1" x14ac:dyDescent="0.2">
      <c r="A21" s="27"/>
      <c r="B21" s="28" t="s">
        <v>14</v>
      </c>
    </row>
    <row r="22" spans="1:11" ht="12.75" customHeight="1" x14ac:dyDescent="0.3">
      <c r="A22" s="17"/>
    </row>
    <row r="23" spans="1:11" ht="12.75" customHeight="1" x14ac:dyDescent="0.3">
      <c r="A23" s="17"/>
    </row>
    <row r="24" spans="1:11" ht="12.75" customHeight="1" x14ac:dyDescent="0.3">
      <c r="A24" s="17"/>
    </row>
    <row r="25" spans="1:11" ht="3" customHeight="1" x14ac:dyDescent="0.2">
      <c r="D25" s="14"/>
      <c r="E25" s="14"/>
    </row>
    <row r="26" spans="1:11" x14ac:dyDescent="0.2">
      <c r="C26" s="8" t="s">
        <v>0</v>
      </c>
      <c r="D26" s="9" t="s">
        <v>1</v>
      </c>
      <c r="F26" s="8" t="s">
        <v>0</v>
      </c>
      <c r="G26" s="9" t="s">
        <v>1</v>
      </c>
    </row>
    <row r="27" spans="1:11" x14ac:dyDescent="0.2">
      <c r="C27" s="6" t="s">
        <v>29</v>
      </c>
      <c r="D27" s="1"/>
      <c r="F27" s="10" t="s">
        <v>33</v>
      </c>
      <c r="G27" s="5"/>
    </row>
    <row r="28" spans="1:11" x14ac:dyDescent="0.2">
      <c r="C28" s="6" t="s">
        <v>30</v>
      </c>
      <c r="D28" s="1"/>
      <c r="F28" s="10" t="s">
        <v>34</v>
      </c>
      <c r="G28" s="5"/>
    </row>
    <row r="29" spans="1:11" x14ac:dyDescent="0.2">
      <c r="C29" s="6" t="s">
        <v>31</v>
      </c>
      <c r="D29" s="1"/>
      <c r="F29" s="10" t="s">
        <v>35</v>
      </c>
      <c r="G29" s="5"/>
    </row>
    <row r="30" spans="1:11" ht="12.75" customHeight="1" thickBot="1" x14ac:dyDescent="0.25">
      <c r="C30" s="7" t="s">
        <v>32</v>
      </c>
      <c r="D30" s="1"/>
    </row>
    <row r="31" spans="1:11" ht="12.75" customHeight="1" thickBot="1" x14ac:dyDescent="0.25">
      <c r="C31" s="2" t="s">
        <v>2</v>
      </c>
      <c r="D31" s="4" t="str">
        <f>IF(D30="", "", SUM(D27:D30)/100)</f>
        <v/>
      </c>
      <c r="F31" s="2" t="s">
        <v>3</v>
      </c>
      <c r="G31" s="4" t="str">
        <f>IF(G29="", "", SUM(G27:G29)/100)</f>
        <v/>
      </c>
      <c r="I31" s="2" t="s">
        <v>4</v>
      </c>
      <c r="J31" s="4" t="str">
        <f>IF(G29="", "", D31+G31)</f>
        <v/>
      </c>
    </row>
    <row r="61" spans="1:11" ht="13.5" thickBot="1" x14ac:dyDescent="0.25"/>
    <row r="62" spans="1:11" ht="13.5" thickBot="1" x14ac:dyDescent="0.25">
      <c r="C62" s="56"/>
      <c r="D62" s="11"/>
      <c r="E62" s="12"/>
      <c r="F62" s="13" t="s">
        <v>45</v>
      </c>
      <c r="G62" s="3" t="str">
        <f>IF(J31="", "", 18.53-2.23*D31-27.96*G31+7.35*D31*G31)</f>
        <v/>
      </c>
    </row>
    <row r="63" spans="1:11" ht="5.25" customHeight="1" x14ac:dyDescent="0.2">
      <c r="A63" s="9"/>
      <c r="B63" s="9"/>
      <c r="C63" s="9"/>
      <c r="D63" s="9"/>
      <c r="E63" s="9"/>
      <c r="F63" s="9"/>
      <c r="G63" s="9"/>
      <c r="H63" s="43"/>
      <c r="I63" s="44"/>
      <c r="J63" s="9"/>
      <c r="K63" s="9"/>
    </row>
    <row r="64" spans="1:11" ht="12.75" customHeight="1" x14ac:dyDescent="0.2">
      <c r="E64" s="14"/>
      <c r="F64" s="14"/>
      <c r="G64" s="14"/>
      <c r="H64" s="15"/>
      <c r="I64" s="16"/>
      <c r="K64" s="25" t="s">
        <v>40</v>
      </c>
    </row>
  </sheetData>
  <mergeCells count="1">
    <mergeCell ref="A1:K1"/>
  </mergeCells>
  <phoneticPr fontId="0" type="noConversion"/>
  <pageMargins left="0.25" right="0.25" top="0.25" bottom="0.2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6086" r:id="rId4">
          <objectPr defaultSize="0" autoPict="0" r:id="rId5">
            <anchor moveWithCells="1">
              <from>
                <xdr:col>1</xdr:col>
                <xdr:colOff>247650</xdr:colOff>
                <xdr:row>21</xdr:row>
                <xdr:rowOff>28575</xdr:rowOff>
              </from>
              <to>
                <xdr:col>3</xdr:col>
                <xdr:colOff>438150</xdr:colOff>
                <xdr:row>23</xdr:row>
                <xdr:rowOff>104775</xdr:rowOff>
              </to>
            </anchor>
          </objectPr>
        </oleObject>
      </mc:Choice>
      <mc:Fallback>
        <oleObject progId="Equation.3" shapeId="46086" r:id="rId4"/>
      </mc:Fallback>
    </mc:AlternateContent>
    <mc:AlternateContent xmlns:mc="http://schemas.openxmlformats.org/markup-compatibility/2006">
      <mc:Choice Requires="x14">
        <oleObject progId="Equation.3" shapeId="46087" r:id="rId6">
          <objectPr defaultSize="0" r:id="rId7">
            <anchor moveWithCells="1">
              <from>
                <xdr:col>5</xdr:col>
                <xdr:colOff>38100</xdr:colOff>
                <xdr:row>21</xdr:row>
                <xdr:rowOff>66675</xdr:rowOff>
              </from>
              <to>
                <xdr:col>7</xdr:col>
                <xdr:colOff>76200</xdr:colOff>
                <xdr:row>23</xdr:row>
                <xdr:rowOff>76200</xdr:rowOff>
              </to>
            </anchor>
          </objectPr>
        </oleObject>
      </mc:Choice>
      <mc:Fallback>
        <oleObject progId="Equation.3" shapeId="46087" r:id="rId6"/>
      </mc:Fallback>
    </mc:AlternateContent>
    <mc:AlternateContent xmlns:mc="http://schemas.openxmlformats.org/markup-compatibility/2006">
      <mc:Choice Requires="x14">
        <oleObject progId="Equation.3" shapeId="46088" r:id="rId8">
          <objectPr defaultSize="0" r:id="rId9">
            <anchor moveWithCells="1">
              <from>
                <xdr:col>8</xdr:col>
                <xdr:colOff>276225</xdr:colOff>
                <xdr:row>22</xdr:row>
                <xdr:rowOff>9525</xdr:rowOff>
              </from>
              <to>
                <xdr:col>10</xdr:col>
                <xdr:colOff>76200</xdr:colOff>
                <xdr:row>23</xdr:row>
                <xdr:rowOff>0</xdr:rowOff>
              </to>
            </anchor>
          </objectPr>
        </oleObject>
      </mc:Choice>
      <mc:Fallback>
        <oleObject progId="Equation.3" shapeId="4608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45"/>
  <sheetViews>
    <sheetView workbookViewId="0">
      <selection activeCell="F27" sqref="F27:F29"/>
    </sheetView>
  </sheetViews>
  <sheetFormatPr defaultRowHeight="12.75" x14ac:dyDescent="0.2"/>
  <cols>
    <col min="1" max="1" width="5.42578125" customWidth="1"/>
    <col min="2" max="6" width="7.42578125" customWidth="1"/>
    <col min="7" max="7" width="8.140625" style="1" customWidth="1"/>
    <col min="8" max="13" width="9.7109375" customWidth="1"/>
    <col min="14" max="14" width="5.7109375" customWidth="1"/>
    <col min="15" max="15" width="9.7109375" customWidth="1"/>
    <col min="16" max="16" width="5.7109375" customWidth="1"/>
    <col min="17" max="17" width="5.42578125" customWidth="1"/>
  </cols>
  <sheetData>
    <row r="1" spans="1:17" ht="20.25" x14ac:dyDescent="0.3">
      <c r="A1" s="42" t="s">
        <v>8</v>
      </c>
      <c r="B1" s="9"/>
      <c r="C1" s="9"/>
      <c r="F1" s="14"/>
      <c r="G1" s="30"/>
      <c r="H1" s="17" t="s">
        <v>38</v>
      </c>
      <c r="J1" s="16"/>
      <c r="Q1" s="25" t="s">
        <v>39</v>
      </c>
    </row>
    <row r="3" spans="1:17" x14ac:dyDescent="0.2">
      <c r="G3" s="25" t="s">
        <v>9</v>
      </c>
      <c r="H3" s="31"/>
      <c r="I3" s="9"/>
    </row>
    <row r="4" spans="1:17" x14ac:dyDescent="0.2">
      <c r="G4" s="25" t="s">
        <v>13</v>
      </c>
      <c r="H4" s="32"/>
      <c r="I4" s="26"/>
    </row>
    <row r="6" spans="1:17" x14ac:dyDescent="0.2">
      <c r="C6" t="s">
        <v>28</v>
      </c>
    </row>
    <row r="23" spans="2:16" ht="13.5" thickBot="1" x14ac:dyDescent="0.25"/>
    <row r="24" spans="2:16" x14ac:dyDescent="0.2">
      <c r="B24" s="193" t="s">
        <v>27</v>
      </c>
      <c r="C24" s="195"/>
      <c r="D24" s="195"/>
      <c r="E24" s="195"/>
      <c r="F24" s="195"/>
      <c r="G24" s="194"/>
      <c r="H24" s="193" t="s">
        <v>22</v>
      </c>
      <c r="I24" s="194"/>
      <c r="J24" s="193" t="s">
        <v>21</v>
      </c>
      <c r="K24" s="195"/>
      <c r="L24" s="195"/>
      <c r="M24" s="195"/>
      <c r="N24" s="195"/>
      <c r="O24" s="195"/>
      <c r="P24" s="194"/>
    </row>
    <row r="25" spans="2:16" s="29" customFormat="1" ht="51" x14ac:dyDescent="0.2">
      <c r="B25" s="35" t="s">
        <v>15</v>
      </c>
      <c r="C25" s="33" t="s">
        <v>17</v>
      </c>
      <c r="D25" s="33" t="s">
        <v>16</v>
      </c>
      <c r="E25" s="33" t="s">
        <v>24</v>
      </c>
      <c r="F25" s="33" t="s">
        <v>18</v>
      </c>
      <c r="G25" s="36" t="s">
        <v>42</v>
      </c>
      <c r="H25" s="35" t="s">
        <v>44</v>
      </c>
      <c r="I25" s="36" t="s">
        <v>36</v>
      </c>
      <c r="J25" s="35" t="s">
        <v>19</v>
      </c>
      <c r="K25" s="33" t="s">
        <v>25</v>
      </c>
      <c r="L25" s="33" t="s">
        <v>26</v>
      </c>
      <c r="M25" s="52" t="s">
        <v>43</v>
      </c>
      <c r="N25" s="45" t="s">
        <v>23</v>
      </c>
      <c r="O25" s="52" t="s">
        <v>37</v>
      </c>
      <c r="P25" s="48" t="s">
        <v>23</v>
      </c>
    </row>
    <row r="26" spans="2:16" x14ac:dyDescent="0.2">
      <c r="B26" s="37"/>
      <c r="C26" s="34"/>
      <c r="D26" s="34"/>
      <c r="E26" s="34"/>
      <c r="F26" s="34"/>
      <c r="G26" s="38"/>
      <c r="H26" s="37"/>
      <c r="I26" s="38"/>
      <c r="J26" s="37"/>
      <c r="K26" s="34"/>
      <c r="L26" s="34"/>
      <c r="M26" s="53"/>
      <c r="N26" s="46"/>
      <c r="O26" s="53"/>
      <c r="P26" s="49"/>
    </row>
    <row r="27" spans="2:16" x14ac:dyDescent="0.2">
      <c r="B27" s="37"/>
      <c r="C27" s="34"/>
      <c r="D27" s="34"/>
      <c r="E27" s="34"/>
      <c r="F27" s="34"/>
      <c r="G27" s="38"/>
      <c r="H27" s="37"/>
      <c r="I27" s="38"/>
      <c r="J27" s="37"/>
      <c r="K27" s="34"/>
      <c r="L27" s="34"/>
      <c r="M27" s="53"/>
      <c r="N27" s="46"/>
      <c r="O27" s="53"/>
      <c r="P27" s="49"/>
    </row>
    <row r="28" spans="2:16" x14ac:dyDescent="0.2">
      <c r="B28" s="37"/>
      <c r="C28" s="34"/>
      <c r="D28" s="34"/>
      <c r="E28" s="34"/>
      <c r="F28" s="34"/>
      <c r="G28" s="38"/>
      <c r="H28" s="37"/>
      <c r="I28" s="38"/>
      <c r="J28" s="37"/>
      <c r="K28" s="34"/>
      <c r="L28" s="34"/>
      <c r="M28" s="53"/>
      <c r="N28" s="46"/>
      <c r="O28" s="53"/>
      <c r="P28" s="49"/>
    </row>
    <row r="29" spans="2:16" x14ac:dyDescent="0.2">
      <c r="B29" s="37"/>
      <c r="C29" s="34"/>
      <c r="D29" s="34"/>
      <c r="E29" s="34"/>
      <c r="F29" s="34"/>
      <c r="G29" s="38"/>
      <c r="H29" s="37"/>
      <c r="I29" s="38"/>
      <c r="J29" s="37"/>
      <c r="K29" s="34"/>
      <c r="L29" s="34"/>
      <c r="M29" s="53"/>
      <c r="N29" s="46"/>
      <c r="O29" s="53"/>
      <c r="P29" s="49"/>
    </row>
    <row r="30" spans="2:16" x14ac:dyDescent="0.2">
      <c r="B30" s="37"/>
      <c r="C30" s="34"/>
      <c r="D30" s="34"/>
      <c r="E30" s="34"/>
      <c r="F30" s="34"/>
      <c r="G30" s="38"/>
      <c r="H30" s="37"/>
      <c r="I30" s="38"/>
      <c r="J30" s="37"/>
      <c r="K30" s="34"/>
      <c r="L30" s="34"/>
      <c r="M30" s="53"/>
      <c r="N30" s="46"/>
      <c r="O30" s="53"/>
      <c r="P30" s="49"/>
    </row>
    <row r="31" spans="2:16" x14ac:dyDescent="0.2">
      <c r="B31" s="37"/>
      <c r="C31" s="34"/>
      <c r="D31" s="34"/>
      <c r="E31" s="34"/>
      <c r="F31" s="34"/>
      <c r="G31" s="38"/>
      <c r="H31" s="37"/>
      <c r="I31" s="38"/>
      <c r="J31" s="37"/>
      <c r="K31" s="34"/>
      <c r="L31" s="34"/>
      <c r="M31" s="53"/>
      <c r="N31" s="46"/>
      <c r="O31" s="53"/>
      <c r="P31" s="49"/>
    </row>
    <row r="32" spans="2:16" x14ac:dyDescent="0.2">
      <c r="B32" s="37"/>
      <c r="C32" s="34"/>
      <c r="D32" s="34"/>
      <c r="E32" s="34"/>
      <c r="F32" s="34"/>
      <c r="G32" s="38"/>
      <c r="H32" s="37"/>
      <c r="I32" s="38"/>
      <c r="J32" s="37"/>
      <c r="K32" s="34"/>
      <c r="L32" s="34"/>
      <c r="M32" s="53"/>
      <c r="N32" s="46"/>
      <c r="O32" s="53"/>
      <c r="P32" s="49"/>
    </row>
    <row r="33" spans="2:17" x14ac:dyDescent="0.2">
      <c r="B33" s="37"/>
      <c r="C33" s="34"/>
      <c r="D33" s="34"/>
      <c r="E33" s="34"/>
      <c r="F33" s="34"/>
      <c r="G33" s="38"/>
      <c r="H33" s="37"/>
      <c r="I33" s="38"/>
      <c r="J33" s="37"/>
      <c r="K33" s="34"/>
      <c r="L33" s="34"/>
      <c r="M33" s="53"/>
      <c r="N33" s="46"/>
      <c r="O33" s="53"/>
      <c r="P33" s="49"/>
    </row>
    <row r="34" spans="2:17" x14ac:dyDescent="0.2">
      <c r="B34" s="37"/>
      <c r="C34" s="34"/>
      <c r="D34" s="34"/>
      <c r="E34" s="34"/>
      <c r="F34" s="34"/>
      <c r="G34" s="38"/>
      <c r="H34" s="37"/>
      <c r="I34" s="38"/>
      <c r="J34" s="37"/>
      <c r="K34" s="34"/>
      <c r="L34" s="34"/>
      <c r="M34" s="53"/>
      <c r="N34" s="46"/>
      <c r="O34" s="53"/>
      <c r="P34" s="49"/>
    </row>
    <row r="35" spans="2:17" x14ac:dyDescent="0.2">
      <c r="B35" s="37"/>
      <c r="C35" s="34"/>
      <c r="D35" s="34"/>
      <c r="E35" s="34"/>
      <c r="F35" s="34"/>
      <c r="G35" s="38"/>
      <c r="H35" s="37"/>
      <c r="I35" s="38"/>
      <c r="J35" s="37"/>
      <c r="K35" s="34"/>
      <c r="L35" s="34"/>
      <c r="M35" s="53"/>
      <c r="N35" s="46"/>
      <c r="O35" s="53"/>
      <c r="P35" s="49"/>
    </row>
    <row r="36" spans="2:17" x14ac:dyDescent="0.2">
      <c r="B36" s="37"/>
      <c r="C36" s="34"/>
      <c r="D36" s="34"/>
      <c r="E36" s="34"/>
      <c r="F36" s="34"/>
      <c r="G36" s="38"/>
      <c r="H36" s="37"/>
      <c r="I36" s="38"/>
      <c r="J36" s="37"/>
      <c r="K36" s="34"/>
      <c r="L36" s="34"/>
      <c r="M36" s="53"/>
      <c r="N36" s="46"/>
      <c r="O36" s="53"/>
      <c r="P36" s="49"/>
    </row>
    <row r="37" spans="2:17" x14ac:dyDescent="0.2">
      <c r="B37" s="37"/>
      <c r="C37" s="34"/>
      <c r="D37" s="34"/>
      <c r="E37" s="34"/>
      <c r="F37" s="34"/>
      <c r="G37" s="38"/>
      <c r="H37" s="37"/>
      <c r="I37" s="38"/>
      <c r="J37" s="37"/>
      <c r="K37" s="34"/>
      <c r="L37" s="34"/>
      <c r="M37" s="53"/>
      <c r="N37" s="46"/>
      <c r="O37" s="53"/>
      <c r="P37" s="49"/>
    </row>
    <row r="38" spans="2:17" x14ac:dyDescent="0.2">
      <c r="B38" s="37"/>
      <c r="C38" s="34"/>
      <c r="D38" s="34"/>
      <c r="E38" s="34"/>
      <c r="F38" s="34"/>
      <c r="G38" s="38"/>
      <c r="H38" s="37"/>
      <c r="I38" s="38"/>
      <c r="J38" s="37"/>
      <c r="K38" s="34"/>
      <c r="L38" s="34"/>
      <c r="M38" s="53"/>
      <c r="N38" s="46"/>
      <c r="O38" s="53"/>
      <c r="P38" s="49"/>
    </row>
    <row r="39" spans="2:17" x14ac:dyDescent="0.2">
      <c r="B39" s="37"/>
      <c r="C39" s="34"/>
      <c r="D39" s="34"/>
      <c r="E39" s="34"/>
      <c r="F39" s="34"/>
      <c r="G39" s="38"/>
      <c r="H39" s="37"/>
      <c r="I39" s="38"/>
      <c r="J39" s="37"/>
      <c r="K39" s="34"/>
      <c r="L39" s="34"/>
      <c r="M39" s="53"/>
      <c r="N39" s="46"/>
      <c r="O39" s="53"/>
      <c r="P39" s="50"/>
    </row>
    <row r="40" spans="2:17" x14ac:dyDescent="0.2">
      <c r="B40" s="37"/>
      <c r="C40" s="34"/>
      <c r="D40" s="34"/>
      <c r="E40" s="34"/>
      <c r="F40" s="34"/>
      <c r="G40" s="38"/>
      <c r="H40" s="37"/>
      <c r="I40" s="38"/>
      <c r="J40" s="37"/>
      <c r="K40" s="34"/>
      <c r="L40" s="34"/>
      <c r="M40" s="53"/>
      <c r="N40" s="46"/>
      <c r="O40" s="53"/>
      <c r="P40" s="50"/>
    </row>
    <row r="41" spans="2:17" ht="13.5" thickBot="1" x14ac:dyDescent="0.25">
      <c r="B41" s="39"/>
      <c r="C41" s="40"/>
      <c r="D41" s="40"/>
      <c r="E41" s="40"/>
      <c r="F41" s="40"/>
      <c r="G41" s="41"/>
      <c r="H41" s="39"/>
      <c r="I41" s="41"/>
      <c r="J41" s="39"/>
      <c r="K41" s="40"/>
      <c r="L41" s="40"/>
      <c r="M41" s="54"/>
      <c r="N41" s="47"/>
      <c r="O41" s="54"/>
      <c r="P41" s="51"/>
    </row>
    <row r="42" spans="2:17" x14ac:dyDescent="0.2"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Q42" s="25" t="s">
        <v>40</v>
      </c>
    </row>
    <row r="43" spans="2:17" x14ac:dyDescent="0.2"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  <c r="N43" s="1"/>
      <c r="O43" s="1"/>
    </row>
    <row r="44" spans="2:17" x14ac:dyDescent="0.2"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  <c r="N44" s="1"/>
      <c r="O44" s="1"/>
    </row>
    <row r="45" spans="2:17" x14ac:dyDescent="0.2">
      <c r="B45" s="1"/>
      <c r="C45" s="1"/>
      <c r="D45" s="1"/>
      <c r="E45" s="1"/>
      <c r="F45" s="1"/>
      <c r="H45" s="1"/>
      <c r="I45" s="1"/>
      <c r="J45" s="1"/>
      <c r="K45" s="1"/>
      <c r="L45" s="1"/>
      <c r="M45" s="1"/>
      <c r="N45" s="1"/>
      <c r="O45" s="1"/>
    </row>
    <row r="46" spans="2:17" x14ac:dyDescent="0.2">
      <c r="B46" s="1"/>
      <c r="C46" s="1"/>
      <c r="D46" s="1"/>
      <c r="E46" s="1"/>
      <c r="F46" s="1"/>
      <c r="H46" s="1"/>
      <c r="I46" s="1"/>
      <c r="J46" s="1"/>
      <c r="K46" s="1"/>
      <c r="L46" s="1"/>
      <c r="M46" s="1"/>
      <c r="N46" s="1"/>
      <c r="O46" s="1"/>
    </row>
    <row r="47" spans="2:17" x14ac:dyDescent="0.2"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  <c r="N47" s="1"/>
      <c r="O47" s="1"/>
    </row>
    <row r="48" spans="2:17" x14ac:dyDescent="0.2"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B102" s="1"/>
      <c r="C102" s="1"/>
      <c r="D102" s="1"/>
      <c r="E102" s="1"/>
      <c r="F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B103" s="1"/>
      <c r="C103" s="1"/>
      <c r="D103" s="1"/>
      <c r="E103" s="1"/>
      <c r="F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B104" s="1"/>
      <c r="C104" s="1"/>
      <c r="D104" s="1"/>
      <c r="E104" s="1"/>
      <c r="F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B105" s="1"/>
      <c r="C105" s="1"/>
      <c r="D105" s="1"/>
      <c r="E105" s="1"/>
      <c r="F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B106" s="1"/>
      <c r="C106" s="1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B107" s="1"/>
      <c r="C107" s="1"/>
      <c r="D107" s="1"/>
      <c r="E107" s="1"/>
      <c r="F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B108" s="1"/>
      <c r="C108" s="1"/>
      <c r="D108" s="1"/>
      <c r="E108" s="1"/>
      <c r="F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">
      <c r="B110" s="1"/>
      <c r="C110" s="1"/>
      <c r="D110" s="1"/>
      <c r="E110" s="1"/>
      <c r="F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B112" s="1"/>
      <c r="C112" s="1"/>
      <c r="D112" s="1"/>
      <c r="E112" s="1"/>
      <c r="F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B115" s="1"/>
      <c r="C115" s="1"/>
      <c r="D115" s="1"/>
      <c r="E115" s="1"/>
      <c r="F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H145" s="1"/>
      <c r="I145" s="1"/>
      <c r="J145" s="1"/>
      <c r="K145" s="1"/>
      <c r="L145" s="1"/>
      <c r="M145" s="1"/>
      <c r="N145" s="1"/>
      <c r="O145" s="1"/>
    </row>
  </sheetData>
  <mergeCells count="3">
    <mergeCell ref="H24:I24"/>
    <mergeCell ref="J24:P24"/>
    <mergeCell ref="B24:G24"/>
  </mergeCells>
  <phoneticPr fontId="0" type="noConversion"/>
  <pageMargins left="0.25" right="0.25" top="0.25" bottom="0.2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English1</vt:lpstr>
      <vt:lpstr>English2</vt:lpstr>
      <vt:lpstr>Base!Print_Area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Oman1Mat</dc:creator>
  <cp:lastModifiedBy>Terry Beaudry</cp:lastModifiedBy>
  <cp:lastPrinted>2018-08-03T20:08:46Z</cp:lastPrinted>
  <dcterms:created xsi:type="dcterms:W3CDTF">2003-05-14T18:17:37Z</dcterms:created>
  <dcterms:modified xsi:type="dcterms:W3CDTF">2019-04-30T14:36:01Z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