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75" windowWidth="18195" windowHeight="11820"/>
  </bookViews>
  <sheets>
    <sheet name="Procedures" sheetId="3" r:id="rId1"/>
    <sheet name="Contractor Mix Design" sheetId="4" r:id="rId2"/>
    <sheet name="Coarse Agg. Gradation" sheetId="5" r:id="rId3"/>
    <sheet name="Strength Test Data" sheetId="1" r:id="rId4"/>
  </sheets>
  <definedNames>
    <definedName name="_xlnm.Print_Area" localSheetId="2">'Coarse Agg. Gradation'!$B$2:$Q$36</definedName>
    <definedName name="_xlnm.Print_Area" localSheetId="1">'Contractor Mix Design'!$B$2:$K$62</definedName>
    <definedName name="_xlnm.Print_Area" localSheetId="0">Procedures!$B$3:$H$49</definedName>
    <definedName name="_xlnm.Print_Area" localSheetId="3">'Strength Test Data'!$B$2:$AS$98</definedName>
  </definedNames>
  <calcPr calcId="145621"/>
</workbook>
</file>

<file path=xl/calcChain.xml><?xml version="1.0" encoding="utf-8"?>
<calcChain xmlns="http://schemas.openxmlformats.org/spreadsheetml/2006/main">
  <c r="AN139" i="1" l="1"/>
  <c r="AM139" i="1"/>
  <c r="AN138" i="1"/>
  <c r="AM138" i="1"/>
  <c r="AN137" i="1"/>
  <c r="AM137" i="1"/>
  <c r="AN136" i="1"/>
  <c r="AM136" i="1"/>
  <c r="AN135" i="1"/>
  <c r="AM135" i="1"/>
  <c r="AM134" i="1"/>
  <c r="AM133" i="1"/>
  <c r="AC139" i="1"/>
  <c r="AB139" i="1"/>
  <c r="AC138" i="1"/>
  <c r="AB138" i="1"/>
  <c r="AC137" i="1"/>
  <c r="AB137" i="1"/>
  <c r="AC136" i="1"/>
  <c r="AB136" i="1"/>
  <c r="AC135" i="1"/>
  <c r="AB135" i="1"/>
  <c r="AB134" i="1"/>
  <c r="AB133" i="1"/>
  <c r="R139" i="1"/>
  <c r="Q139" i="1"/>
  <c r="R138" i="1"/>
  <c r="Q138" i="1"/>
  <c r="R137" i="1"/>
  <c r="Q137" i="1"/>
  <c r="R136" i="1"/>
  <c r="Q136" i="1"/>
  <c r="R135" i="1"/>
  <c r="Q135" i="1"/>
  <c r="Q134" i="1"/>
  <c r="Q133" i="1"/>
  <c r="G139" i="1"/>
  <c r="G138" i="1"/>
  <c r="G137" i="1"/>
  <c r="G136" i="1"/>
  <c r="G135" i="1"/>
  <c r="F139" i="1"/>
  <c r="F138" i="1"/>
  <c r="F137" i="1"/>
  <c r="F136" i="1"/>
  <c r="F135" i="1"/>
  <c r="F134" i="1"/>
  <c r="F133" i="1"/>
  <c r="AR67" i="1"/>
  <c r="AR65" i="1"/>
  <c r="AR63" i="1"/>
  <c r="AR61" i="1"/>
  <c r="AR59" i="1"/>
  <c r="AR57" i="1"/>
  <c r="AM54" i="1"/>
  <c r="AM49" i="1"/>
  <c r="AR66" i="1" s="1"/>
  <c r="AL49" i="1"/>
  <c r="AR62" i="1" s="1"/>
  <c r="AK49" i="1"/>
  <c r="AR58" i="1" s="1"/>
  <c r="AS48" i="1"/>
  <c r="AR48" i="1"/>
  <c r="AQ48" i="1"/>
  <c r="AS47" i="1"/>
  <c r="AR47" i="1"/>
  <c r="AQ47" i="1"/>
  <c r="AS46" i="1"/>
  <c r="AR46" i="1"/>
  <c r="AQ46" i="1"/>
  <c r="AS45" i="1"/>
  <c r="AR45" i="1"/>
  <c r="AQ45" i="1"/>
  <c r="AS44" i="1"/>
  <c r="AR44" i="1"/>
  <c r="AQ44" i="1"/>
  <c r="AS43" i="1"/>
  <c r="AN134" i="1" s="1"/>
  <c r="AR43" i="1"/>
  <c r="AQ43" i="1"/>
  <c r="AS42" i="1"/>
  <c r="AN133" i="1" s="1"/>
  <c r="AR42" i="1"/>
  <c r="AQ42" i="1"/>
  <c r="AR41" i="1"/>
  <c r="AM132" i="1" s="1"/>
  <c r="AQ41" i="1"/>
  <c r="AR40" i="1"/>
  <c r="AM131" i="1" s="1"/>
  <c r="AQ40" i="1"/>
  <c r="AR39" i="1"/>
  <c r="AS41" i="1" s="1"/>
  <c r="AN132" i="1" s="1"/>
  <c r="AQ39" i="1"/>
  <c r="AR38" i="1"/>
  <c r="AS40" i="1" s="1"/>
  <c r="AN131" i="1" s="1"/>
  <c r="AQ38" i="1"/>
  <c r="AR37" i="1"/>
  <c r="AS39" i="1" s="1"/>
  <c r="AN130" i="1" s="1"/>
  <c r="AQ37" i="1"/>
  <c r="AR36" i="1"/>
  <c r="AS38" i="1" s="1"/>
  <c r="AN129" i="1" s="1"/>
  <c r="AQ36" i="1"/>
  <c r="AR35" i="1"/>
  <c r="AS37" i="1" s="1"/>
  <c r="AN128" i="1" s="1"/>
  <c r="AQ35" i="1"/>
  <c r="AR34" i="1"/>
  <c r="AS36" i="1" s="1"/>
  <c r="AN127" i="1" s="1"/>
  <c r="AQ34" i="1"/>
  <c r="AR33" i="1"/>
  <c r="AS35" i="1" s="1"/>
  <c r="AN126" i="1" s="1"/>
  <c r="AQ33" i="1"/>
  <c r="AR32" i="1"/>
  <c r="AS34" i="1" s="1"/>
  <c r="AN125" i="1" s="1"/>
  <c r="AQ32" i="1"/>
  <c r="AR31" i="1"/>
  <c r="AS33" i="1" s="1"/>
  <c r="AN124" i="1" s="1"/>
  <c r="AQ31" i="1"/>
  <c r="AR30" i="1"/>
  <c r="AS32" i="1" s="1"/>
  <c r="AN123" i="1" s="1"/>
  <c r="AQ30" i="1"/>
  <c r="AR29" i="1"/>
  <c r="AS31" i="1" s="1"/>
  <c r="AN122" i="1" s="1"/>
  <c r="AQ29" i="1"/>
  <c r="AR28" i="1"/>
  <c r="AS30" i="1" s="1"/>
  <c r="AN121" i="1" s="1"/>
  <c r="AQ28" i="1"/>
  <c r="AR27" i="1"/>
  <c r="AS29" i="1" s="1"/>
  <c r="AN120" i="1" s="1"/>
  <c r="AQ27" i="1"/>
  <c r="AR26" i="1"/>
  <c r="AS28" i="1" s="1"/>
  <c r="AN119" i="1" s="1"/>
  <c r="AQ26" i="1"/>
  <c r="AR25" i="1"/>
  <c r="AS27" i="1" s="1"/>
  <c r="AN118" i="1" s="1"/>
  <c r="AQ25" i="1"/>
  <c r="AR24" i="1"/>
  <c r="AS26" i="1" s="1"/>
  <c r="AN117" i="1" s="1"/>
  <c r="AQ24" i="1"/>
  <c r="AR23" i="1"/>
  <c r="AS25" i="1" s="1"/>
  <c r="AN116" i="1" s="1"/>
  <c r="AQ23" i="1"/>
  <c r="AR22" i="1"/>
  <c r="AS24" i="1" s="1"/>
  <c r="AN115" i="1" s="1"/>
  <c r="AQ22" i="1"/>
  <c r="AR21" i="1"/>
  <c r="AS23" i="1" s="1"/>
  <c r="AN114" i="1" s="1"/>
  <c r="AQ21" i="1"/>
  <c r="AR20" i="1"/>
  <c r="AS22" i="1" s="1"/>
  <c r="AN113" i="1" s="1"/>
  <c r="AQ20" i="1"/>
  <c r="AR19" i="1"/>
  <c r="AS21" i="1" s="1"/>
  <c r="AN112" i="1" s="1"/>
  <c r="AQ19" i="1"/>
  <c r="AR18" i="1"/>
  <c r="AS20" i="1" s="1"/>
  <c r="AN111" i="1" s="1"/>
  <c r="AQ18" i="1"/>
  <c r="AR17" i="1"/>
  <c r="AS19" i="1" s="1"/>
  <c r="AN110" i="1" s="1"/>
  <c r="AQ17" i="1"/>
  <c r="AR16" i="1"/>
  <c r="AS18" i="1" s="1"/>
  <c r="AN109" i="1" s="1"/>
  <c r="AQ16" i="1"/>
  <c r="AR15" i="1"/>
  <c r="AS17" i="1" s="1"/>
  <c r="AN108" i="1" s="1"/>
  <c r="AQ15" i="1"/>
  <c r="AR14" i="1"/>
  <c r="AR55" i="1" s="1"/>
  <c r="AQ14" i="1"/>
  <c r="AQ49" i="1" s="1"/>
  <c r="AM56" i="1" s="1"/>
  <c r="AG67" i="1"/>
  <c r="AG65" i="1"/>
  <c r="AG63" i="1"/>
  <c r="AG61" i="1"/>
  <c r="AG59" i="1"/>
  <c r="AG57" i="1"/>
  <c r="AB54" i="1"/>
  <c r="AB49" i="1"/>
  <c r="AG66" i="1" s="1"/>
  <c r="AA49" i="1"/>
  <c r="AG62" i="1" s="1"/>
  <c r="Z49" i="1"/>
  <c r="AG58" i="1" s="1"/>
  <c r="AH48" i="1"/>
  <c r="AG48" i="1"/>
  <c r="AF48" i="1"/>
  <c r="AH47" i="1"/>
  <c r="AG47" i="1"/>
  <c r="AF47" i="1"/>
  <c r="AH46" i="1"/>
  <c r="AG46" i="1"/>
  <c r="AF46" i="1"/>
  <c r="AH45" i="1"/>
  <c r="AG45" i="1"/>
  <c r="AF45" i="1"/>
  <c r="AH44" i="1"/>
  <c r="AG44" i="1"/>
  <c r="AF44" i="1"/>
  <c r="AH43" i="1"/>
  <c r="AC134" i="1" s="1"/>
  <c r="AG43" i="1"/>
  <c r="AF43" i="1"/>
  <c r="AH42" i="1"/>
  <c r="AC133" i="1" s="1"/>
  <c r="AG42" i="1"/>
  <c r="AF42" i="1"/>
  <c r="AG41" i="1"/>
  <c r="AB132" i="1" s="1"/>
  <c r="AF41" i="1"/>
  <c r="AG40" i="1"/>
  <c r="AB131" i="1" s="1"/>
  <c r="AF40" i="1"/>
  <c r="AG39" i="1"/>
  <c r="AH41" i="1" s="1"/>
  <c r="AC132" i="1" s="1"/>
  <c r="AF39" i="1"/>
  <c r="AG38" i="1"/>
  <c r="AH40" i="1" s="1"/>
  <c r="AC131" i="1" s="1"/>
  <c r="AF38" i="1"/>
  <c r="AG37" i="1"/>
  <c r="AH39" i="1" s="1"/>
  <c r="AC130" i="1" s="1"/>
  <c r="AF37" i="1"/>
  <c r="AG36" i="1"/>
  <c r="AH38" i="1" s="1"/>
  <c r="AC129" i="1" s="1"/>
  <c r="AF36" i="1"/>
  <c r="AG35" i="1"/>
  <c r="AH37" i="1" s="1"/>
  <c r="AC128" i="1" s="1"/>
  <c r="AF35" i="1"/>
  <c r="AG34" i="1"/>
  <c r="AH36" i="1" s="1"/>
  <c r="AC127" i="1" s="1"/>
  <c r="AF34" i="1"/>
  <c r="AG33" i="1"/>
  <c r="AH35" i="1" s="1"/>
  <c r="AC126" i="1" s="1"/>
  <c r="AF33" i="1"/>
  <c r="AG32" i="1"/>
  <c r="AH34" i="1" s="1"/>
  <c r="AC125" i="1" s="1"/>
  <c r="AF32" i="1"/>
  <c r="AG31" i="1"/>
  <c r="AH33" i="1" s="1"/>
  <c r="AC124" i="1" s="1"/>
  <c r="AF31" i="1"/>
  <c r="AG30" i="1"/>
  <c r="AH32" i="1" s="1"/>
  <c r="AC123" i="1" s="1"/>
  <c r="AF30" i="1"/>
  <c r="AG29" i="1"/>
  <c r="AH31" i="1" s="1"/>
  <c r="AC122" i="1" s="1"/>
  <c r="AF29" i="1"/>
  <c r="AG28" i="1"/>
  <c r="AH30" i="1" s="1"/>
  <c r="AC121" i="1" s="1"/>
  <c r="AF28" i="1"/>
  <c r="AG27" i="1"/>
  <c r="AH29" i="1" s="1"/>
  <c r="AC120" i="1" s="1"/>
  <c r="AF27" i="1"/>
  <c r="AG26" i="1"/>
  <c r="AH28" i="1" s="1"/>
  <c r="AC119" i="1" s="1"/>
  <c r="AF26" i="1"/>
  <c r="AG25" i="1"/>
  <c r="AH27" i="1" s="1"/>
  <c r="AC118" i="1" s="1"/>
  <c r="AF25" i="1"/>
  <c r="AG24" i="1"/>
  <c r="AH26" i="1" s="1"/>
  <c r="AC117" i="1" s="1"/>
  <c r="AF24" i="1"/>
  <c r="AG23" i="1"/>
  <c r="AH25" i="1" s="1"/>
  <c r="AC116" i="1" s="1"/>
  <c r="AF23" i="1"/>
  <c r="AG22" i="1"/>
  <c r="AH24" i="1" s="1"/>
  <c r="AC115" i="1" s="1"/>
  <c r="AF22" i="1"/>
  <c r="AG21" i="1"/>
  <c r="AH23" i="1" s="1"/>
  <c r="AC114" i="1" s="1"/>
  <c r="AF21" i="1"/>
  <c r="AG20" i="1"/>
  <c r="AH22" i="1" s="1"/>
  <c r="AC113" i="1" s="1"/>
  <c r="AF20" i="1"/>
  <c r="AG19" i="1"/>
  <c r="AH21" i="1" s="1"/>
  <c r="AC112" i="1" s="1"/>
  <c r="AF19" i="1"/>
  <c r="AG18" i="1"/>
  <c r="AH20" i="1" s="1"/>
  <c r="AC111" i="1" s="1"/>
  <c r="AF18" i="1"/>
  <c r="AG17" i="1"/>
  <c r="AH19" i="1" s="1"/>
  <c r="AC110" i="1" s="1"/>
  <c r="AF17" i="1"/>
  <c r="AG16" i="1"/>
  <c r="AH18" i="1" s="1"/>
  <c r="AC109" i="1" s="1"/>
  <c r="AF16" i="1"/>
  <c r="AG15" i="1"/>
  <c r="AH17" i="1" s="1"/>
  <c r="AC108" i="1" s="1"/>
  <c r="AF15" i="1"/>
  <c r="AG14" i="1"/>
  <c r="AG55" i="1" s="1"/>
  <c r="AF14" i="1"/>
  <c r="AF49" i="1" s="1"/>
  <c r="AB56" i="1" s="1"/>
  <c r="V67" i="1"/>
  <c r="V65" i="1"/>
  <c r="V63" i="1"/>
  <c r="V61" i="1"/>
  <c r="V59" i="1"/>
  <c r="V57" i="1"/>
  <c r="Q54" i="1"/>
  <c r="Q49" i="1"/>
  <c r="V66" i="1" s="1"/>
  <c r="P49" i="1"/>
  <c r="V62" i="1" s="1"/>
  <c r="O49" i="1"/>
  <c r="V58" i="1" s="1"/>
  <c r="W48" i="1"/>
  <c r="V48" i="1"/>
  <c r="U48" i="1"/>
  <c r="W47" i="1"/>
  <c r="V47" i="1"/>
  <c r="U47" i="1"/>
  <c r="W46" i="1"/>
  <c r="V46" i="1"/>
  <c r="U46" i="1"/>
  <c r="W45" i="1"/>
  <c r="V45" i="1"/>
  <c r="U45" i="1"/>
  <c r="W44" i="1"/>
  <c r="V44" i="1"/>
  <c r="U44" i="1"/>
  <c r="W43" i="1"/>
  <c r="R134" i="1" s="1"/>
  <c r="V43" i="1"/>
  <c r="U43" i="1"/>
  <c r="W42" i="1"/>
  <c r="R133" i="1" s="1"/>
  <c r="V42" i="1"/>
  <c r="U42" i="1"/>
  <c r="V41" i="1"/>
  <c r="Q132" i="1" s="1"/>
  <c r="U41" i="1"/>
  <c r="V40" i="1"/>
  <c r="Q131" i="1" s="1"/>
  <c r="U40" i="1"/>
  <c r="V39" i="1"/>
  <c r="W41" i="1" s="1"/>
  <c r="R132" i="1" s="1"/>
  <c r="U39" i="1"/>
  <c r="V38" i="1"/>
  <c r="W40" i="1" s="1"/>
  <c r="R131" i="1" s="1"/>
  <c r="U38" i="1"/>
  <c r="V37" i="1"/>
  <c r="W39" i="1" s="1"/>
  <c r="R130" i="1" s="1"/>
  <c r="U37" i="1"/>
  <c r="V36" i="1"/>
  <c r="W38" i="1" s="1"/>
  <c r="R129" i="1" s="1"/>
  <c r="U36" i="1"/>
  <c r="V35" i="1"/>
  <c r="W37" i="1" s="1"/>
  <c r="R128" i="1" s="1"/>
  <c r="U35" i="1"/>
  <c r="V34" i="1"/>
  <c r="W36" i="1" s="1"/>
  <c r="R127" i="1" s="1"/>
  <c r="U34" i="1"/>
  <c r="V33" i="1"/>
  <c r="W35" i="1" s="1"/>
  <c r="R126" i="1" s="1"/>
  <c r="U33" i="1"/>
  <c r="V32" i="1"/>
  <c r="W34" i="1" s="1"/>
  <c r="R125" i="1" s="1"/>
  <c r="U32" i="1"/>
  <c r="V31" i="1"/>
  <c r="W33" i="1" s="1"/>
  <c r="R124" i="1" s="1"/>
  <c r="U31" i="1"/>
  <c r="V30" i="1"/>
  <c r="W32" i="1" s="1"/>
  <c r="R123" i="1" s="1"/>
  <c r="U30" i="1"/>
  <c r="V29" i="1"/>
  <c r="W31" i="1" s="1"/>
  <c r="R122" i="1" s="1"/>
  <c r="U29" i="1"/>
  <c r="V28" i="1"/>
  <c r="W30" i="1" s="1"/>
  <c r="R121" i="1" s="1"/>
  <c r="U28" i="1"/>
  <c r="V27" i="1"/>
  <c r="W29" i="1" s="1"/>
  <c r="R120" i="1" s="1"/>
  <c r="U27" i="1"/>
  <c r="V26" i="1"/>
  <c r="W28" i="1" s="1"/>
  <c r="R119" i="1" s="1"/>
  <c r="U26" i="1"/>
  <c r="V25" i="1"/>
  <c r="W27" i="1" s="1"/>
  <c r="R118" i="1" s="1"/>
  <c r="U25" i="1"/>
  <c r="V24" i="1"/>
  <c r="W26" i="1" s="1"/>
  <c r="R117" i="1" s="1"/>
  <c r="U24" i="1"/>
  <c r="V23" i="1"/>
  <c r="W25" i="1" s="1"/>
  <c r="R116" i="1" s="1"/>
  <c r="U23" i="1"/>
  <c r="V22" i="1"/>
  <c r="W24" i="1" s="1"/>
  <c r="R115" i="1" s="1"/>
  <c r="U22" i="1"/>
  <c r="V21" i="1"/>
  <c r="W23" i="1" s="1"/>
  <c r="R114" i="1" s="1"/>
  <c r="U21" i="1"/>
  <c r="V20" i="1"/>
  <c r="W22" i="1" s="1"/>
  <c r="R113" i="1" s="1"/>
  <c r="U20" i="1"/>
  <c r="V19" i="1"/>
  <c r="W21" i="1" s="1"/>
  <c r="R112" i="1" s="1"/>
  <c r="U19" i="1"/>
  <c r="V18" i="1"/>
  <c r="W20" i="1" s="1"/>
  <c r="R111" i="1" s="1"/>
  <c r="U18" i="1"/>
  <c r="V17" i="1"/>
  <c r="W19" i="1" s="1"/>
  <c r="R110" i="1" s="1"/>
  <c r="U17" i="1"/>
  <c r="V16" i="1"/>
  <c r="W18" i="1" s="1"/>
  <c r="R109" i="1" s="1"/>
  <c r="U16" i="1"/>
  <c r="V15" i="1"/>
  <c r="W17" i="1" s="1"/>
  <c r="R108" i="1" s="1"/>
  <c r="U15" i="1"/>
  <c r="V14" i="1"/>
  <c r="V55" i="1" s="1"/>
  <c r="U14" i="1"/>
  <c r="U49" i="1" s="1"/>
  <c r="Q56" i="1" s="1"/>
  <c r="AM105" i="1" l="1"/>
  <c r="AM107" i="1"/>
  <c r="AM108" i="1"/>
  <c r="AM109" i="1"/>
  <c r="AM110" i="1"/>
  <c r="AM111" i="1"/>
  <c r="AM112" i="1"/>
  <c r="AM113" i="1"/>
  <c r="AM114" i="1"/>
  <c r="AM115" i="1"/>
  <c r="AM116" i="1"/>
  <c r="AM117" i="1"/>
  <c r="AM118" i="1"/>
  <c r="AM119" i="1"/>
  <c r="AM120" i="1"/>
  <c r="AM121" i="1"/>
  <c r="AM122" i="1"/>
  <c r="AM123" i="1"/>
  <c r="AM124" i="1"/>
  <c r="AM125" i="1"/>
  <c r="AM126" i="1"/>
  <c r="AM127" i="1"/>
  <c r="AM128" i="1"/>
  <c r="AM129" i="1"/>
  <c r="AM130" i="1"/>
  <c r="AM106" i="1"/>
  <c r="AB105" i="1"/>
  <c r="AB107" i="1"/>
  <c r="AB108" i="1"/>
  <c r="AB109" i="1"/>
  <c r="AB110" i="1"/>
  <c r="AB111" i="1"/>
  <c r="AB112" i="1"/>
  <c r="AB113" i="1"/>
  <c r="AB114" i="1"/>
  <c r="AB115" i="1"/>
  <c r="AB116" i="1"/>
  <c r="AB117" i="1"/>
  <c r="AB118" i="1"/>
  <c r="AB119" i="1"/>
  <c r="AB120" i="1"/>
  <c r="AB121" i="1"/>
  <c r="AB122" i="1"/>
  <c r="AB123" i="1"/>
  <c r="AB124" i="1"/>
  <c r="AB125" i="1"/>
  <c r="AB126" i="1"/>
  <c r="AB127" i="1"/>
  <c r="AB128" i="1"/>
  <c r="AB129" i="1"/>
  <c r="AB130" i="1"/>
  <c r="AB106" i="1"/>
  <c r="Q105" i="1"/>
  <c r="Q107" i="1"/>
  <c r="Q108" i="1"/>
  <c r="Q109" i="1"/>
  <c r="Q110" i="1"/>
  <c r="Q111" i="1"/>
  <c r="Q112" i="1"/>
  <c r="Q113" i="1"/>
  <c r="Q114" i="1"/>
  <c r="Q115" i="1"/>
  <c r="Q116" i="1"/>
  <c r="Q117" i="1"/>
  <c r="Q118" i="1"/>
  <c r="Q119" i="1"/>
  <c r="Q120" i="1"/>
  <c r="Q121" i="1"/>
  <c r="Q122" i="1"/>
  <c r="Q123" i="1"/>
  <c r="Q124" i="1"/>
  <c r="Q125" i="1"/>
  <c r="Q126" i="1"/>
  <c r="Q127" i="1"/>
  <c r="Q128" i="1"/>
  <c r="Q129" i="1"/>
  <c r="Q130" i="1"/>
  <c r="Q106" i="1"/>
  <c r="AR49" i="1"/>
  <c r="AR53" i="1"/>
  <c r="AM58" i="1"/>
  <c r="AM71" i="1"/>
  <c r="AM75" i="1"/>
  <c r="AS16" i="1"/>
  <c r="AN107" i="1" s="1"/>
  <c r="AM78" i="1"/>
  <c r="AG49" i="1"/>
  <c r="AG53" i="1"/>
  <c r="AB58" i="1"/>
  <c r="AB71" i="1"/>
  <c r="AB75" i="1"/>
  <c r="AH16" i="1"/>
  <c r="AC107" i="1" s="1"/>
  <c r="AB78" i="1"/>
  <c r="V49" i="1"/>
  <c r="V53" i="1"/>
  <c r="Q58" i="1"/>
  <c r="Q71" i="1"/>
  <c r="Q75" i="1"/>
  <c r="W16" i="1"/>
  <c r="R107" i="1" s="1"/>
  <c r="Q78" i="1"/>
  <c r="AM64" i="1" l="1"/>
  <c r="AM65" i="1" s="1"/>
  <c r="AM61" i="1"/>
  <c r="AM59" i="1"/>
  <c r="AM53" i="1"/>
  <c r="AR54" i="1"/>
  <c r="AM73" i="1"/>
  <c r="AB64" i="1"/>
  <c r="AB65" i="1" s="1"/>
  <c r="AB61" i="1"/>
  <c r="AB59" i="1"/>
  <c r="AB53" i="1"/>
  <c r="AG54" i="1"/>
  <c r="AB73" i="1"/>
  <c r="Q64" i="1"/>
  <c r="Q65" i="1" s="1"/>
  <c r="Q61" i="1"/>
  <c r="Q59" i="1"/>
  <c r="Q53" i="1"/>
  <c r="V54" i="1"/>
  <c r="Q73" i="1"/>
  <c r="AM77" i="1" l="1"/>
  <c r="AM76" i="1"/>
  <c r="AM62" i="1"/>
  <c r="AB77" i="1"/>
  <c r="AB76" i="1"/>
  <c r="AB62" i="1"/>
  <c r="Q77" i="1"/>
  <c r="Q76" i="1"/>
  <c r="Q62" i="1"/>
  <c r="AK80" i="1" l="1"/>
  <c r="AN80" i="1"/>
  <c r="Z80" i="1"/>
  <c r="AC80" i="1"/>
  <c r="O80" i="1"/>
  <c r="R80" i="1"/>
  <c r="P24" i="5" l="1"/>
  <c r="N24" i="5"/>
  <c r="K24" i="5"/>
  <c r="P23" i="5"/>
  <c r="N23" i="5"/>
  <c r="K23" i="5"/>
  <c r="P22" i="5"/>
  <c r="N22" i="5"/>
  <c r="K22" i="5"/>
  <c r="P21" i="5"/>
  <c r="N21" i="5"/>
  <c r="K21" i="5"/>
  <c r="P20" i="5"/>
  <c r="N20" i="5"/>
  <c r="K20" i="5"/>
  <c r="P19" i="5"/>
  <c r="N19" i="5"/>
  <c r="K19" i="5"/>
  <c r="P18" i="5"/>
  <c r="N18" i="5"/>
  <c r="K18" i="5"/>
  <c r="P17" i="5"/>
  <c r="N17" i="5"/>
  <c r="K17" i="5"/>
  <c r="P16" i="5"/>
  <c r="N16" i="5"/>
  <c r="K16" i="5"/>
  <c r="P15" i="5"/>
  <c r="N15" i="5"/>
  <c r="K15" i="5"/>
  <c r="P14" i="5"/>
  <c r="N14" i="5"/>
  <c r="K14" i="5"/>
  <c r="P13" i="5"/>
  <c r="N13" i="5"/>
  <c r="K13" i="5"/>
  <c r="I12" i="5"/>
  <c r="G12" i="5"/>
  <c r="E12" i="5"/>
  <c r="I11" i="5"/>
  <c r="G11" i="5"/>
  <c r="E11" i="5"/>
  <c r="Q8" i="5"/>
  <c r="O8" i="5"/>
  <c r="N8" i="5"/>
  <c r="L8" i="5"/>
  <c r="K8" i="5"/>
  <c r="I8" i="5"/>
  <c r="G8" i="5"/>
  <c r="E8" i="5"/>
  <c r="N6" i="5"/>
  <c r="D6" i="5"/>
  <c r="I23" i="4"/>
  <c r="E34" i="4"/>
  <c r="G34" i="4"/>
  <c r="I34" i="4"/>
  <c r="K34" i="4"/>
  <c r="E35" i="4"/>
  <c r="G35" i="4"/>
  <c r="I35" i="4"/>
  <c r="K35" i="4"/>
  <c r="E36" i="4"/>
  <c r="G36" i="4"/>
  <c r="I36" i="4"/>
  <c r="K36" i="4"/>
  <c r="D37" i="4"/>
  <c r="F37" i="4"/>
  <c r="H37" i="4"/>
  <c r="J37" i="4"/>
  <c r="D38" i="4"/>
  <c r="F38" i="4"/>
  <c r="H38" i="4"/>
  <c r="J38" i="4"/>
  <c r="C40" i="4"/>
  <c r="D40" i="4"/>
  <c r="F40" i="4"/>
  <c r="H40" i="4"/>
  <c r="J40" i="4"/>
  <c r="W40" i="4"/>
  <c r="X40" i="4" s="1"/>
  <c r="X48" i="4" s="1"/>
  <c r="Y40" i="4"/>
  <c r="Z40" i="4"/>
  <c r="AA40" i="4"/>
  <c r="AB40" i="4"/>
  <c r="AC40" i="4"/>
  <c r="AD40" i="4"/>
  <c r="E42" i="4"/>
  <c r="G42" i="4"/>
  <c r="I42" i="4"/>
  <c r="K42" i="4"/>
  <c r="E44" i="4"/>
  <c r="C45" i="4"/>
  <c r="D45" i="4"/>
  <c r="F45" i="4"/>
  <c r="G45" i="4"/>
  <c r="Y45" i="4" s="1"/>
  <c r="Z45" i="4" s="1"/>
  <c r="Z48" i="4" s="1"/>
  <c r="H45" i="4"/>
  <c r="I45" i="4"/>
  <c r="I44" i="4" s="1"/>
  <c r="J45" i="4"/>
  <c r="K45" i="4"/>
  <c r="AC45" i="4" s="1"/>
  <c r="AD45" i="4" s="1"/>
  <c r="AD48" i="4" s="1"/>
  <c r="W45" i="4"/>
  <c r="X45" i="4"/>
  <c r="C46" i="4"/>
  <c r="D46" i="4"/>
  <c r="G46" i="4"/>
  <c r="F46" i="4" s="1"/>
  <c r="I46" i="4"/>
  <c r="H46" i="4" s="1"/>
  <c r="K46" i="4"/>
  <c r="J46" i="4" s="1"/>
  <c r="W46" i="4"/>
  <c r="X46" i="4"/>
  <c r="Y46" i="4"/>
  <c r="Z46" i="4"/>
  <c r="AA46" i="4"/>
  <c r="AB46" i="4"/>
  <c r="AC46" i="4"/>
  <c r="AD46" i="4"/>
  <c r="C47" i="4"/>
  <c r="D47" i="4"/>
  <c r="F47" i="4"/>
  <c r="H47" i="4"/>
  <c r="J47" i="4"/>
  <c r="W47" i="4"/>
  <c r="X47" i="4" s="1"/>
  <c r="Y47" i="4"/>
  <c r="Z47" i="4" s="1"/>
  <c r="AA47" i="4"/>
  <c r="AB47" i="4" s="1"/>
  <c r="AC47" i="4"/>
  <c r="AD47" i="4" s="1"/>
  <c r="G50" i="4"/>
  <c r="I50" i="4"/>
  <c r="K50" i="4"/>
  <c r="G51" i="4"/>
  <c r="I51" i="4"/>
  <c r="K51" i="4"/>
  <c r="E52" i="4"/>
  <c r="G52" i="4"/>
  <c r="I52" i="4"/>
  <c r="K52" i="4"/>
  <c r="E53" i="4"/>
  <c r="G53" i="4"/>
  <c r="I53" i="4"/>
  <c r="K53" i="4"/>
  <c r="D54" i="4"/>
  <c r="F54" i="4"/>
  <c r="H54" i="4"/>
  <c r="J54" i="4"/>
  <c r="D56" i="4"/>
  <c r="F56" i="4"/>
  <c r="H56" i="4"/>
  <c r="J56" i="4"/>
  <c r="K44" i="4" l="1"/>
  <c r="G44" i="4"/>
  <c r="AA45" i="4"/>
  <c r="AB45" i="4" s="1"/>
  <c r="AB48" i="4" s="1"/>
  <c r="L42" i="1"/>
  <c r="G133" i="1" s="1"/>
  <c r="L43" i="1"/>
  <c r="G134" i="1" s="1"/>
  <c r="L44" i="1"/>
  <c r="L45" i="1"/>
  <c r="L46" i="1"/>
  <c r="L47" i="1"/>
  <c r="L48" i="1"/>
  <c r="K14" i="1"/>
  <c r="F105" i="1" s="1"/>
  <c r="K15" i="1"/>
  <c r="F106" i="1" s="1"/>
  <c r="K16" i="1"/>
  <c r="F107" i="1" s="1"/>
  <c r="K17" i="1"/>
  <c r="F108" i="1" s="1"/>
  <c r="K18" i="1"/>
  <c r="F109" i="1" s="1"/>
  <c r="K19" i="1"/>
  <c r="F110" i="1" s="1"/>
  <c r="K20" i="1"/>
  <c r="F111" i="1" s="1"/>
  <c r="K21" i="1"/>
  <c r="F112" i="1" s="1"/>
  <c r="K22" i="1"/>
  <c r="F113" i="1" s="1"/>
  <c r="K23" i="1"/>
  <c r="F114" i="1" s="1"/>
  <c r="K24" i="1"/>
  <c r="F115" i="1" s="1"/>
  <c r="K25" i="1"/>
  <c r="F116" i="1" s="1"/>
  <c r="K26" i="1"/>
  <c r="F117" i="1" s="1"/>
  <c r="K27" i="1"/>
  <c r="F118" i="1" s="1"/>
  <c r="K28" i="1"/>
  <c r="F119" i="1" s="1"/>
  <c r="K29" i="1"/>
  <c r="F120" i="1" s="1"/>
  <c r="K30" i="1"/>
  <c r="F121" i="1" s="1"/>
  <c r="K31" i="1"/>
  <c r="F122" i="1" s="1"/>
  <c r="K32" i="1"/>
  <c r="F123" i="1" s="1"/>
  <c r="K33" i="1"/>
  <c r="F124" i="1" s="1"/>
  <c r="K34" i="1"/>
  <c r="F125" i="1" s="1"/>
  <c r="K35" i="1"/>
  <c r="F126" i="1" s="1"/>
  <c r="K36" i="1"/>
  <c r="F127" i="1" s="1"/>
  <c r="K37" i="1"/>
  <c r="F128" i="1" s="1"/>
  <c r="K38" i="1"/>
  <c r="F129" i="1" s="1"/>
  <c r="K39" i="1"/>
  <c r="F130" i="1" s="1"/>
  <c r="K40" i="1"/>
  <c r="F131" i="1" s="1"/>
  <c r="K41" i="1"/>
  <c r="F132" i="1" s="1"/>
  <c r="K42" i="1"/>
  <c r="K43" i="1"/>
  <c r="K44" i="1"/>
  <c r="K45" i="1"/>
  <c r="K46" i="1"/>
  <c r="K47" i="1"/>
  <c r="K48" i="1"/>
  <c r="L40" i="1" l="1"/>
  <c r="G131" i="1" s="1"/>
  <c r="L38" i="1"/>
  <c r="G129" i="1" s="1"/>
  <c r="L36" i="1"/>
  <c r="G127" i="1" s="1"/>
  <c r="L34" i="1"/>
  <c r="G125" i="1" s="1"/>
  <c r="L32" i="1"/>
  <c r="G123" i="1" s="1"/>
  <c r="L30" i="1"/>
  <c r="G121" i="1" s="1"/>
  <c r="L28" i="1"/>
  <c r="G119" i="1" s="1"/>
  <c r="L26" i="1"/>
  <c r="G117" i="1" s="1"/>
  <c r="L24" i="1"/>
  <c r="G115" i="1" s="1"/>
  <c r="L22" i="1"/>
  <c r="G113" i="1" s="1"/>
  <c r="L20" i="1"/>
  <c r="G111" i="1" s="1"/>
  <c r="L18" i="1"/>
  <c r="G109" i="1" s="1"/>
  <c r="L16" i="1"/>
  <c r="G107" i="1" s="1"/>
  <c r="K49" i="1"/>
  <c r="L41" i="1"/>
  <c r="G132" i="1" s="1"/>
  <c r="L39" i="1"/>
  <c r="G130" i="1" s="1"/>
  <c r="L37" i="1"/>
  <c r="G128" i="1" s="1"/>
  <c r="L35" i="1"/>
  <c r="G126" i="1" s="1"/>
  <c r="L33" i="1"/>
  <c r="G124" i="1" s="1"/>
  <c r="L31" i="1"/>
  <c r="G122" i="1" s="1"/>
  <c r="L29" i="1"/>
  <c r="G120" i="1" s="1"/>
  <c r="L27" i="1"/>
  <c r="G118" i="1" s="1"/>
  <c r="L25" i="1"/>
  <c r="G116" i="1" s="1"/>
  <c r="L23" i="1"/>
  <c r="G114" i="1" s="1"/>
  <c r="L21" i="1"/>
  <c r="G112" i="1" s="1"/>
  <c r="L19" i="1"/>
  <c r="G110" i="1" s="1"/>
  <c r="L17" i="1"/>
  <c r="G108" i="1" s="1"/>
  <c r="F54" i="1"/>
  <c r="F71" i="1" s="1"/>
  <c r="K67" i="1" l="1"/>
  <c r="K65" i="1"/>
  <c r="K63" i="1"/>
  <c r="K61" i="1"/>
  <c r="K59" i="1"/>
  <c r="K57" i="1"/>
  <c r="J15" i="1"/>
  <c r="J16" i="1"/>
  <c r="J17" i="1"/>
  <c r="J18" i="1"/>
  <c r="J19" i="1"/>
  <c r="J20" i="1"/>
  <c r="J21" i="1"/>
  <c r="J22" i="1"/>
  <c r="J23" i="1"/>
  <c r="J24" i="1"/>
  <c r="J25" i="1"/>
  <c r="J26" i="1"/>
  <c r="J27" i="1"/>
  <c r="J28" i="1"/>
  <c r="J29" i="1"/>
  <c r="J30" i="1"/>
  <c r="J31" i="1"/>
  <c r="J32" i="1"/>
  <c r="J33" i="1"/>
  <c r="J34" i="1"/>
  <c r="J35" i="1"/>
  <c r="J36" i="1"/>
  <c r="J37" i="1"/>
  <c r="J38" i="1"/>
  <c r="J39" i="1"/>
  <c r="J40" i="1"/>
  <c r="J41" i="1"/>
  <c r="J42" i="1"/>
  <c r="J43" i="1"/>
  <c r="J44" i="1"/>
  <c r="J45" i="1"/>
  <c r="J46" i="1"/>
  <c r="J47" i="1"/>
  <c r="J48" i="1"/>
  <c r="J14" i="1"/>
  <c r="J49" i="1" l="1"/>
  <c r="F56" i="1" s="1"/>
  <c r="F78" i="1"/>
  <c r="F75" i="1"/>
  <c r="F58" i="1"/>
  <c r="F61" i="1" l="1"/>
  <c r="K55" i="1"/>
  <c r="K53" i="1"/>
  <c r="F73" i="1"/>
  <c r="F53" i="1"/>
  <c r="F59" i="1" s="1"/>
  <c r="E49" i="1"/>
  <c r="K62" i="1" s="1"/>
  <c r="F49" i="1"/>
  <c r="K66" i="1" s="1"/>
  <c r="D49" i="1"/>
  <c r="K58" i="1" s="1"/>
  <c r="F62" i="1" l="1"/>
  <c r="F64" i="1"/>
  <c r="F65" i="1" s="1"/>
  <c r="F77" i="1"/>
  <c r="F76" i="1"/>
  <c r="K54" i="1"/>
  <c r="D80" i="1" l="1"/>
  <c r="G80" i="1"/>
</calcChain>
</file>

<file path=xl/comments1.xml><?xml version="1.0" encoding="utf-8"?>
<comments xmlns="http://schemas.openxmlformats.org/spreadsheetml/2006/main">
  <authors>
    <author>Robert Golish</author>
    <author>goli2rob</author>
  </authors>
  <commentList>
    <comment ref="H5" authorId="0">
      <text>
        <r>
          <rPr>
            <b/>
            <sz val="9"/>
            <color indexed="81"/>
            <rFont val="Tahoma"/>
            <family val="2"/>
          </rPr>
          <t>See Contract for Requirements.</t>
        </r>
      </text>
    </comment>
    <comment ref="B19" authorId="1">
      <text>
        <r>
          <rPr>
            <b/>
            <sz val="8"/>
            <color indexed="81"/>
            <rFont val="Tahoma"/>
            <family val="2"/>
          </rPr>
          <t>Specific gravities values must be obtained from the Concrete Engineering Unit.</t>
        </r>
        <r>
          <rPr>
            <sz val="8"/>
            <color indexed="81"/>
            <rFont val="Tahoma"/>
            <family val="2"/>
          </rPr>
          <t xml:space="preserve">
</t>
        </r>
      </text>
    </comment>
    <comment ref="B20" authorId="1">
      <text>
        <r>
          <rPr>
            <b/>
            <sz val="8"/>
            <color indexed="81"/>
            <rFont val="Tahoma"/>
            <family val="2"/>
          </rPr>
          <t>Absorption values must be obtained from the Concrete Engineering Unit.</t>
        </r>
        <r>
          <rPr>
            <sz val="8"/>
            <color indexed="81"/>
            <rFont val="Tahoma"/>
            <family val="2"/>
          </rPr>
          <t xml:space="preserve">
</t>
        </r>
      </text>
    </comment>
    <comment ref="F22" authorId="1">
      <text>
        <r>
          <rPr>
            <b/>
            <sz val="8"/>
            <color indexed="81"/>
            <rFont val="Tahoma"/>
            <family val="2"/>
          </rPr>
          <t>See http://www.dot.state.mn.us/products/index.html</t>
        </r>
        <r>
          <rPr>
            <sz val="8"/>
            <color indexed="81"/>
            <rFont val="Tahoma"/>
            <family val="2"/>
          </rPr>
          <t xml:space="preserve">
</t>
        </r>
      </text>
    </comment>
    <comment ref="I24" authorId="1">
      <text>
        <r>
          <rPr>
            <b/>
            <sz val="8"/>
            <color indexed="81"/>
            <rFont val="Tahoma"/>
            <family val="2"/>
          </rPr>
          <t>Use most current specific gravities for all cementitious materials.  See http://www.dot.state.mn.us/products/index.html</t>
        </r>
      </text>
    </comment>
    <comment ref="I25" authorId="1">
      <text>
        <r>
          <rPr>
            <b/>
            <sz val="8"/>
            <color indexed="81"/>
            <rFont val="Tahoma"/>
            <family val="2"/>
          </rPr>
          <t>Use most current specific gravities for all cementitious materials.  See http://www.dot.state.mn.us/products/index.html</t>
        </r>
      </text>
    </comment>
    <comment ref="E39" authorId="1">
      <text>
        <r>
          <rPr>
            <b/>
            <sz val="8"/>
            <color indexed="81"/>
            <rFont val="Tahoma"/>
            <family val="2"/>
          </rPr>
          <t>Enter the % Fine Aggregate of the mix.</t>
        </r>
      </text>
    </comment>
    <comment ref="E43" authorId="1">
      <text>
        <r>
          <rPr>
            <b/>
            <sz val="8"/>
            <color indexed="81"/>
            <rFont val="Tahoma"/>
            <family val="2"/>
          </rPr>
          <t xml:space="preserve">CA proportion must total 100%
</t>
        </r>
      </text>
    </comment>
    <comment ref="D48" authorId="1">
      <text>
        <r>
          <rPr>
            <b/>
            <sz val="8"/>
            <color indexed="81"/>
            <rFont val="Tahoma"/>
            <family val="2"/>
          </rPr>
          <t>2.0% for non-air entrained concrete
6.5% for general concrete
7.0% for paving</t>
        </r>
      </text>
    </comment>
    <comment ref="F48" authorId="1">
      <text>
        <r>
          <rPr>
            <b/>
            <sz val="8"/>
            <color indexed="81"/>
            <rFont val="Tahoma"/>
            <family val="2"/>
          </rPr>
          <t>2.0% for non-air entrained concrete
6.5% for general concrete
7.0% for paving</t>
        </r>
      </text>
    </comment>
    <comment ref="H48" authorId="1">
      <text>
        <r>
          <rPr>
            <b/>
            <sz val="8"/>
            <color indexed="81"/>
            <rFont val="Tahoma"/>
            <family val="2"/>
          </rPr>
          <t>2.0% for non-air entrained concrete
6.5% for general concrete
7.0% for paving</t>
        </r>
      </text>
    </comment>
    <comment ref="J48" authorId="1">
      <text>
        <r>
          <rPr>
            <b/>
            <sz val="8"/>
            <color indexed="81"/>
            <rFont val="Tahoma"/>
            <family val="2"/>
          </rPr>
          <t>2.0% for non-air entrained concrete
6.5% for general concrete
7.0% for paving</t>
        </r>
      </text>
    </comment>
    <comment ref="B50" authorId="1">
      <text>
        <r>
          <rPr>
            <b/>
            <sz val="8"/>
            <color indexed="81"/>
            <rFont val="Tahoma"/>
            <family val="2"/>
          </rPr>
          <t>Enter a dosage Range recommended by the manufacturer.  See the approved products list.</t>
        </r>
        <r>
          <rPr>
            <sz val="8"/>
            <color indexed="81"/>
            <rFont val="Tahoma"/>
            <family val="2"/>
          </rPr>
          <t xml:space="preserve">
</t>
        </r>
      </text>
    </comment>
    <comment ref="B51" authorId="1">
      <text>
        <r>
          <rPr>
            <b/>
            <sz val="8"/>
            <color indexed="81"/>
            <rFont val="Tahoma"/>
            <family val="2"/>
          </rPr>
          <t>Enter a dosage Range recommended by the manufacturer.  See the approved products list.</t>
        </r>
        <r>
          <rPr>
            <sz val="8"/>
            <color indexed="81"/>
            <rFont val="Tahoma"/>
            <family val="2"/>
          </rPr>
          <t xml:space="preserve">
</t>
        </r>
      </text>
    </comment>
    <comment ref="B52" authorId="1">
      <text>
        <r>
          <rPr>
            <b/>
            <sz val="8"/>
            <color indexed="81"/>
            <rFont val="Tahoma"/>
            <family val="2"/>
          </rPr>
          <t>Enter a dosage Range recommended by the manufacturer.  See the approved products list.</t>
        </r>
        <r>
          <rPr>
            <sz val="8"/>
            <color indexed="81"/>
            <rFont val="Tahoma"/>
            <family val="2"/>
          </rPr>
          <t xml:space="preserve">
</t>
        </r>
      </text>
    </comment>
    <comment ref="B53" authorId="1">
      <text>
        <r>
          <rPr>
            <b/>
            <sz val="8"/>
            <color indexed="81"/>
            <rFont val="Tahoma"/>
            <family val="2"/>
          </rPr>
          <t>Enter a dosage Range recommended by the manufacturer.  See the approved products list.</t>
        </r>
        <r>
          <rPr>
            <sz val="8"/>
            <color indexed="81"/>
            <rFont val="Tahoma"/>
            <family val="2"/>
          </rPr>
          <t xml:space="preserve">
</t>
        </r>
      </text>
    </comment>
  </commentList>
</comments>
</file>

<file path=xl/sharedStrings.xml><?xml version="1.0" encoding="utf-8"?>
<sst xmlns="http://schemas.openxmlformats.org/spreadsheetml/2006/main" count="842" uniqueCount="229">
  <si>
    <t>Conc.</t>
  </si>
  <si>
    <t>Test</t>
  </si>
  <si>
    <t>Slump</t>
  </si>
  <si>
    <t>Air</t>
  </si>
  <si>
    <t>Temp.</t>
  </si>
  <si>
    <t>Cyl.#1</t>
  </si>
  <si>
    <t>Cyl.#2</t>
  </si>
  <si>
    <t>Strength</t>
  </si>
  <si>
    <t>No.</t>
  </si>
  <si>
    <t>Date</t>
  </si>
  <si>
    <t>in.</t>
  </si>
  <si>
    <t>%</t>
  </si>
  <si>
    <t>F</t>
  </si>
  <si>
    <t>psi</t>
  </si>
  <si>
    <t>Range</t>
  </si>
  <si>
    <t>Minnesota Department of Transportation</t>
  </si>
  <si>
    <t>Strength Test Evaluation</t>
  </si>
  <si>
    <t>Moving</t>
  </si>
  <si>
    <t>Ave. of</t>
  </si>
  <si>
    <t>Three</t>
  </si>
  <si>
    <t>Average</t>
  </si>
  <si>
    <t>Company:</t>
  </si>
  <si>
    <t>Mix Designation:</t>
  </si>
  <si>
    <t>Specified Strength:</t>
  </si>
  <si>
    <t>28D</t>
  </si>
  <si>
    <t>Cyl.#3</t>
  </si>
  <si>
    <t>Coefficient of Variation, V</t>
  </si>
  <si>
    <t>Within-Test Coeff. of Var.</t>
  </si>
  <si>
    <t>Min Strength</t>
  </si>
  <si>
    <t>Avg Strength</t>
  </si>
  <si>
    <t>Max Strength</t>
  </si>
  <si>
    <t>Min Slump</t>
  </si>
  <si>
    <t>Avg Slump</t>
  </si>
  <si>
    <t>Max Slump</t>
  </si>
  <si>
    <t>Min Air Content</t>
  </si>
  <si>
    <t>Avg Air Content</t>
  </si>
  <si>
    <t>Max Air Content</t>
  </si>
  <si>
    <t>Strength Analysis</t>
  </si>
  <si>
    <t>Performance Analysis</t>
  </si>
  <si>
    <t>in</t>
  </si>
  <si>
    <t>Modification Factor</t>
  </si>
  <si>
    <t>S =</t>
  </si>
  <si>
    <t>Modification Factor =</t>
  </si>
  <si>
    <t># Tests</t>
  </si>
  <si>
    <t>Strength Test Data</t>
  </si>
  <si>
    <t>Conclusion:</t>
  </si>
  <si>
    <t>Not Available, &gt; 15 Tests Required</t>
  </si>
  <si>
    <t>f'cr = f'c + 1200 =</t>
  </si>
  <si>
    <t xml:space="preserve">f'cr = f'c + 1.34S = </t>
  </si>
  <si>
    <t>f'cr = f'c + 2.33S - 500 =</t>
  </si>
  <si>
    <t>f'cr = 0.9f'c + 2.33S</t>
  </si>
  <si>
    <t>1/2014</t>
  </si>
  <si>
    <t>Average Strength, X</t>
  </si>
  <si>
    <t>Average Range, R</t>
  </si>
  <si>
    <t>No. of Tests, N</t>
  </si>
  <si>
    <t>Standard Deviation, S</t>
  </si>
  <si>
    <t>Within-Test Std Dev.</t>
  </si>
  <si>
    <t>Batch-to-Batch Std Dev.</t>
  </si>
  <si>
    <t>Batch-to-Batch Coeff. Of Var.</t>
  </si>
  <si>
    <t>Min Conc. Temp</t>
  </si>
  <si>
    <t>Avg Conc. Temp</t>
  </si>
  <si>
    <t>Max Conc. Temp</t>
  </si>
  <si>
    <t>Ave.</t>
  </si>
  <si>
    <t>conc1off.dot@state.mn.us</t>
  </si>
  <si>
    <t>9.   Click on the "Coarse Agg. Gradation" tab.</t>
  </si>
  <si>
    <t xml:space="preserve"> http://www.dot.state.mn.us/products/concrete/index.html</t>
  </si>
  <si>
    <t xml:space="preserve">         range from the MnDOT approved/qualified products list.</t>
  </si>
  <si>
    <t xml:space="preserve">      -  Admixture dosage rates must be within the manufacturers recommended </t>
  </si>
  <si>
    <t xml:space="preserve">8.  Enter the percent air content, slump range and admixture dosage range. </t>
  </si>
  <si>
    <t xml:space="preserve">      - The coarse aggregate weight(s) will then appear to the left of the proportion boxes.</t>
  </si>
  <si>
    <t xml:space="preserve">7.  Enter the coarse aggregate proportion(s). </t>
  </si>
  <si>
    <t xml:space="preserve">      - The fine aggregate weight will then appear to the left of the proportion boxes.</t>
  </si>
  <si>
    <t xml:space="preserve">6.  Enter the fine aggregate proportion. </t>
  </si>
  <si>
    <t xml:space="preserve">     - The proportion percentages will then appear to the right of the weight boxes.</t>
  </si>
  <si>
    <t>5.  Enter the mix design weights for the water and cementitious materials.</t>
  </si>
  <si>
    <t>3.  Identify the proposed cementitious and admixture sources.</t>
  </si>
  <si>
    <r>
      <t xml:space="preserve">     </t>
    </r>
    <r>
      <rPr>
        <b/>
        <sz val="12"/>
        <rFont val="Arial"/>
        <family val="2"/>
      </rPr>
      <t>conc1off.dot@state.mn.us</t>
    </r>
  </si>
  <si>
    <t xml:space="preserve">2.  Identify the proposed aggregates.  </t>
  </si>
  <si>
    <t xml:space="preserve">        Requests will not be processed if information is not complete.</t>
  </si>
  <si>
    <r>
      <t xml:space="preserve">      - In the blue boxes at the top of the page, complete </t>
    </r>
    <r>
      <rPr>
        <b/>
        <sz val="12"/>
        <rFont val="Arial"/>
        <family val="2"/>
      </rPr>
      <t xml:space="preserve">all </t>
    </r>
    <r>
      <rPr>
        <sz val="12"/>
        <rFont val="Arial"/>
        <family val="2"/>
      </rPr>
      <t xml:space="preserve">project and contact information.  </t>
    </r>
  </si>
  <si>
    <t xml:space="preserve">1.  Click on the "Contractor Mix Design" tab. </t>
  </si>
  <si>
    <t>Contractor Mix Design - MnDOT 3137 Gradation</t>
  </si>
  <si>
    <t>Comments:</t>
  </si>
  <si>
    <t>Date:</t>
  </si>
  <si>
    <t>Concrete Engineering Specialist</t>
  </si>
  <si>
    <t>The Concrete Engineer reviews the Contractor's concrete mix design submittal and approves the materials and mix design based on compliance with contract.  Final approval for payment is based on satisfactory field placement and performance.</t>
  </si>
  <si>
    <t>Theoretical Unit Wt (lb/cf)</t>
  </si>
  <si>
    <t>(27.00 cf +/- 0.10 cf)</t>
  </si>
  <si>
    <t>Volume</t>
  </si>
  <si>
    <t>Admix #4 Dos Range</t>
  </si>
  <si>
    <t>Admix #3 Dos Range</t>
  </si>
  <si>
    <t>Admix #2 Dos Range</t>
  </si>
  <si>
    <t>Admix #1 Dos Range</t>
  </si>
  <si>
    <t>Slump Range</t>
  </si>
  <si>
    <t>Air Content</t>
  </si>
  <si>
    <t>CA #3</t>
  </si>
  <si>
    <t>CA #2</t>
  </si>
  <si>
    <t>CA #1</t>
  </si>
  <si>
    <t>CA Proportion</t>
  </si>
  <si>
    <t>% CA</t>
  </si>
  <si>
    <t>FA #1</t>
  </si>
  <si>
    <t>% FA</t>
  </si>
  <si>
    <t>W/CM Ratio</t>
  </si>
  <si>
    <t>Total Cementitious</t>
  </si>
  <si>
    <t>Other CM</t>
  </si>
  <si>
    <t>Fly Ash</t>
  </si>
  <si>
    <t>Cement</t>
  </si>
  <si>
    <t>Water</t>
  </si>
  <si>
    <t>MnDOT Mix Number</t>
  </si>
  <si>
    <t>(All weights are in lb/cy, aggregates are considered to be Oven Dry, the unit weight of water is 62.4 lb/cf, admixtures dosages are in oz/100# CM or oz/cy, volume of mix is 27.00 cf +/- 0.10 cf)</t>
  </si>
  <si>
    <t>Proposed Mix Designs</t>
  </si>
  <si>
    <t>Color</t>
  </si>
  <si>
    <t>Color Additive</t>
  </si>
  <si>
    <t>Admix #4</t>
  </si>
  <si>
    <t>Admix #3</t>
  </si>
  <si>
    <t>Admix # 2</t>
  </si>
  <si>
    <t>Admix #1</t>
  </si>
  <si>
    <t>Type/Class</t>
  </si>
  <si>
    <t>MnDOT Abbreviation</t>
  </si>
  <si>
    <t>Manufacturer/Supplier</t>
  </si>
  <si>
    <t>Specific Gravity</t>
  </si>
  <si>
    <t>Aggregate Class</t>
  </si>
  <si>
    <t>Absorption</t>
  </si>
  <si>
    <t>Size/Fraction</t>
  </si>
  <si>
    <t>Pit Name</t>
  </si>
  <si>
    <t>3" - 7"</t>
  </si>
  <si>
    <t>Pit Number</t>
  </si>
  <si>
    <t>3" - 6"</t>
  </si>
  <si>
    <t>S</t>
  </si>
  <si>
    <t>2" - 6"</t>
  </si>
  <si>
    <t>G</t>
  </si>
  <si>
    <t>Email: conc1off.dot@state.mn.us</t>
  </si>
  <si>
    <t>Proposed Aggregate, Cementitious (CM) and Admixtures Sources</t>
  </si>
  <si>
    <t>2" - 5"</t>
  </si>
  <si>
    <t>MnDOT Concrete Office</t>
  </si>
  <si>
    <t>Submit to:</t>
  </si>
  <si>
    <t>Agency Email:</t>
  </si>
  <si>
    <t>2" - 4"</t>
  </si>
  <si>
    <t>E</t>
  </si>
  <si>
    <t>CA-80</t>
  </si>
  <si>
    <t>Date Submitted:</t>
  </si>
  <si>
    <t>Agency Phone:</t>
  </si>
  <si>
    <t>1" - 4"</t>
  </si>
  <si>
    <t>D</t>
  </si>
  <si>
    <t>CA-70</t>
  </si>
  <si>
    <t>Contractor:</t>
  </si>
  <si>
    <t>Agency/Contact:</t>
  </si>
  <si>
    <t>1" - 3"</t>
  </si>
  <si>
    <t>C</t>
  </si>
  <si>
    <t>R</t>
  </si>
  <si>
    <t>CA-60</t>
  </si>
  <si>
    <t>Plant Name:</t>
  </si>
  <si>
    <t>Email:</t>
  </si>
  <si>
    <t>1" - 2"</t>
  </si>
  <si>
    <t>B</t>
  </si>
  <si>
    <t>IL(10)</t>
  </si>
  <si>
    <t>CA-50</t>
  </si>
  <si>
    <t>Coarse Agg. Designation:</t>
  </si>
  <si>
    <t>Phone:</t>
  </si>
  <si>
    <t>1/2" - 3"</t>
  </si>
  <si>
    <t>A</t>
  </si>
  <si>
    <t>oz/cy</t>
  </si>
  <si>
    <t>C/F</t>
  </si>
  <si>
    <t>I/II</t>
  </si>
  <si>
    <t>CA-35</t>
  </si>
  <si>
    <t>Company Name:</t>
  </si>
  <si>
    <t>1/2" - 1"</t>
  </si>
  <si>
    <t>AEA</t>
  </si>
  <si>
    <t>oz/100# CM</t>
  </si>
  <si>
    <t>I</t>
  </si>
  <si>
    <t>CA-15</t>
  </si>
  <si>
    <t>Requested By:</t>
  </si>
  <si>
    <t>Admix Units</t>
  </si>
  <si>
    <t>Slag</t>
  </si>
  <si>
    <t>Coarse Aggregate Designation</t>
  </si>
  <si>
    <t>S.P. Number:</t>
  </si>
  <si>
    <t>Use For:</t>
  </si>
  <si>
    <t>(1/2014)</t>
  </si>
  <si>
    <t xml:space="preserve">Coarse Aggregate Gradation Specification 3137 </t>
  </si>
  <si>
    <t xml:space="preserve">SP: </t>
  </si>
  <si>
    <t>Coarse Aggregate Designation:</t>
  </si>
  <si>
    <t>Mix Numbers:</t>
  </si>
  <si>
    <t>Aggregate Size</t>
  </si>
  <si>
    <t>Total % Passing</t>
  </si>
  <si>
    <t>Gradation Specification</t>
  </si>
  <si>
    <t>#467</t>
  </si>
  <si>
    <t>#67</t>
  </si>
  <si>
    <t>#7</t>
  </si>
  <si>
    <t>#89</t>
  </si>
  <si>
    <t>Proportion, %</t>
  </si>
  <si>
    <t>2"</t>
  </si>
  <si>
    <t>-</t>
  </si>
  <si>
    <t>Sieves</t>
  </si>
  <si>
    <t>1 1/2"</t>
  </si>
  <si>
    <t>1 1/4"</t>
  </si>
  <si>
    <t>1"</t>
  </si>
  <si>
    <t>3/4"</t>
  </si>
  <si>
    <t>5/8"</t>
  </si>
  <si>
    <t>1/2"</t>
  </si>
  <si>
    <t>3/8"</t>
  </si>
  <si>
    <t>#4</t>
  </si>
  <si>
    <t>#8</t>
  </si>
  <si>
    <t>#16</t>
  </si>
  <si>
    <t>#50</t>
  </si>
  <si>
    <t>11.  Email the mix design to the MnDOT Concrete Office for approval.</t>
  </si>
  <si>
    <t>10.  For Pilot Projects, click on the "Strength Test Data" tab.</t>
  </si>
  <si>
    <t xml:space="preserve">        - Enter the required information for each mix design in the blue boxes.</t>
  </si>
  <si>
    <t xml:space="preserve">        - Enter gradations in the blue boxes.</t>
  </si>
  <si>
    <t>-Pilot Projects</t>
  </si>
  <si>
    <t>First</t>
  </si>
  <si>
    <t>Digit</t>
  </si>
  <si>
    <t>Type</t>
  </si>
  <si>
    <t>Second</t>
  </si>
  <si>
    <t>Grade</t>
  </si>
  <si>
    <t>Third</t>
  </si>
  <si>
    <t>Fourth</t>
  </si>
  <si>
    <t xml:space="preserve">Fifth </t>
  </si>
  <si>
    <t>Class of Coarse Agg</t>
  </si>
  <si>
    <t>Sixth</t>
  </si>
  <si>
    <t>Supplementary Cementitious Material</t>
  </si>
  <si>
    <t>Additional</t>
  </si>
  <si>
    <t>Additional Digits Allowed</t>
  </si>
  <si>
    <t>Coarse Agg.</t>
  </si>
  <si>
    <t xml:space="preserve">     - Obtain current specific gravities and absorptions by emailing the Concrete Office   </t>
  </si>
  <si>
    <t xml:space="preserve">         products list.</t>
  </si>
  <si>
    <t xml:space="preserve">      - Use the specific gravities and abbreviations for cementitious materials on the MnDOT approved/qualified</t>
  </si>
  <si>
    <t>Contractor Mix Design - MnDOT 3137 Gradation (Pilot Projects)</t>
  </si>
  <si>
    <t>4.  Identify the mix by the MnDOT pilot project mix designations.  Refer to the Pilot Project Special Provisions</t>
  </si>
  <si>
    <t xml:space="preserve">     2461.2.F to determine mix numbers for the intended use.</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</si>
</sst>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0.0"/>
    <numFmt numFmtId="165" formatCode="m/d/yy;@"/>
    <numFmt numFmtId="166" formatCode="0.000"/>
    <numFmt numFmtId="167" formatCode="0.0%"/>
  </numFmts>
  <fonts count="17" x14ac:knownFonts="1">
    <font>
      <sz val="11"/>
      <color theme="1"/>
      <name val="Calibri"/>
      <family val="2"/>
      <scheme val="minor"/>
    </font>
    <font>
      <sz val="10"/>
      <name val="Arial"/>
      <family val="2"/>
    </font>
    <font>
      <b/>
      <sz val="12"/>
      <name val="Arial"/>
      <family val="2"/>
    </font>
    <font>
      <b/>
      <sz val="18"/>
      <name val="Arial"/>
      <family val="2"/>
    </font>
    <font>
      <b/>
      <sz val="11"/>
      <color theme="1"/>
      <name val="Calibri"/>
      <family val="2"/>
      <scheme val="minor"/>
    </font>
    <font>
      <b/>
      <sz val="12"/>
      <color theme="1"/>
      <name val="Calibri"/>
      <family val="2"/>
      <scheme val="minor"/>
    </font>
    <font>
      <sz val="11"/>
      <name val="Calibri"/>
      <family val="2"/>
      <scheme val="minor"/>
    </font>
    <font>
      <sz val="10"/>
      <name val="Arial"/>
    </font>
    <font>
      <sz val="12"/>
      <name val="Arial"/>
      <family val="2"/>
    </font>
    <font>
      <u/>
      <sz val="10"/>
      <color theme="10"/>
      <name val="Arial"/>
      <family val="2"/>
    </font>
    <font>
      <b/>
      <sz val="10"/>
      <name val="Arial"/>
      <family val="2"/>
    </font>
    <font>
      <b/>
      <sz val="14"/>
      <name val="Arial"/>
      <family val="2"/>
    </font>
    <font>
      <sz val="11"/>
      <name val="Arial"/>
      <family val="2"/>
    </font>
    <font>
      <sz val="9"/>
      <name val="Arial"/>
      <family val="2"/>
    </font>
    <font>
      <b/>
      <sz val="8"/>
      <color indexed="81"/>
      <name val="Tahoma"/>
      <family val="2"/>
    </font>
    <font>
      <sz val="8"/>
      <color indexed="81"/>
      <name val="Tahoma"/>
      <family val="2"/>
    </font>
    <font>
      <b/>
      <sz val="9"/>
      <color indexed="81"/>
      <name val="Tahoma"/>
      <family val="2"/>
    </font>
  </fonts>
  <fills count="7">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0" tint="-4.9989318521683403E-2"/>
        <bgColor indexed="64"/>
      </patternFill>
    </fill>
  </fills>
  <borders count="7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top/>
      <bottom/>
      <diagonal/>
    </border>
    <border>
      <left style="medium">
        <color indexed="64"/>
      </left>
      <right style="medium">
        <color indexed="64"/>
      </right>
      <top/>
      <bottom/>
      <diagonal/>
    </border>
    <border>
      <left style="thin">
        <color indexed="64"/>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thick">
        <color indexed="64"/>
      </left>
      <right/>
      <top/>
      <bottom/>
      <diagonal/>
    </border>
    <border>
      <left/>
      <right style="thick">
        <color indexed="64"/>
      </right>
      <top style="double">
        <color indexed="64"/>
      </top>
      <bottom style="medium">
        <color indexed="64"/>
      </bottom>
      <diagonal/>
    </border>
    <border>
      <left style="thin">
        <color indexed="64"/>
      </left>
      <right/>
      <top style="double">
        <color indexed="64"/>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right style="medium">
        <color indexed="64"/>
      </right>
      <top/>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style="medium">
        <color indexed="64"/>
      </bottom>
      <diagonal/>
    </border>
    <border>
      <left/>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s>
  <cellStyleXfs count="4">
    <xf numFmtId="0" fontId="0" fillId="0" borderId="0"/>
    <xf numFmtId="0" fontId="1" fillId="0" borderId="0"/>
    <xf numFmtId="0" fontId="7" fillId="0" borderId="0"/>
    <xf numFmtId="0" fontId="9" fillId="0" borderId="0" applyNumberFormat="0" applyFill="0" applyBorder="0" applyAlignment="0" applyProtection="0">
      <alignment vertical="top"/>
      <protection locked="0"/>
    </xf>
  </cellStyleXfs>
  <cellXfs count="369">
    <xf numFmtId="0" fontId="0" fillId="0" borderId="0" xfId="0"/>
    <xf numFmtId="0" fontId="0" fillId="3" borderId="0" xfId="0" applyFill="1"/>
    <xf numFmtId="0" fontId="3" fillId="2" borderId="0" xfId="0" applyFont="1" applyFill="1" applyBorder="1"/>
    <xf numFmtId="0" fontId="2" fillId="2" borderId="1" xfId="0" applyFont="1" applyFill="1" applyBorder="1"/>
    <xf numFmtId="0" fontId="0" fillId="2" borderId="1" xfId="0" applyFill="1" applyBorder="1"/>
    <xf numFmtId="0" fontId="0" fillId="2" borderId="3" xfId="0" applyFill="1" applyBorder="1" applyAlignment="1">
      <alignment horizontal="center"/>
    </xf>
    <xf numFmtId="0" fontId="0" fillId="2" borderId="4" xfId="0" applyFill="1" applyBorder="1" applyAlignment="1">
      <alignment horizontal="center"/>
    </xf>
    <xf numFmtId="0" fontId="0" fillId="2" borderId="5" xfId="0" applyFill="1" applyBorder="1" applyAlignment="1">
      <alignment horizontal="center"/>
    </xf>
    <xf numFmtId="0" fontId="0" fillId="2" borderId="2" xfId="0" applyFill="1" applyBorder="1" applyAlignment="1">
      <alignment horizontal="center"/>
    </xf>
    <xf numFmtId="1" fontId="0" fillId="2" borderId="2" xfId="0" applyNumberFormat="1" applyFill="1" applyBorder="1" applyAlignment="1">
      <alignment horizontal="center"/>
    </xf>
    <xf numFmtId="0" fontId="0" fillId="4" borderId="2" xfId="0" applyFill="1" applyBorder="1" applyAlignment="1" applyProtection="1">
      <alignment horizontal="center"/>
      <protection locked="0"/>
    </xf>
    <xf numFmtId="165" fontId="0" fillId="4" borderId="2" xfId="0" applyNumberFormat="1" applyFill="1" applyBorder="1" applyAlignment="1" applyProtection="1">
      <alignment horizontal="center"/>
      <protection locked="0"/>
    </xf>
    <xf numFmtId="2" fontId="0" fillId="4" borderId="2" xfId="0" applyNumberFormat="1" applyFill="1" applyBorder="1" applyAlignment="1" applyProtection="1">
      <alignment horizontal="center"/>
      <protection locked="0"/>
    </xf>
    <xf numFmtId="164" fontId="0" fillId="4" borderId="2" xfId="0" applyNumberFormat="1" applyFill="1" applyBorder="1" applyAlignment="1" applyProtection="1">
      <alignment horizontal="center"/>
      <protection locked="0"/>
    </xf>
    <xf numFmtId="1" fontId="0" fillId="4" borderId="2" xfId="0" applyNumberFormat="1" applyFill="1" applyBorder="1" applyAlignment="1" applyProtection="1">
      <alignment horizontal="center"/>
      <protection locked="0"/>
    </xf>
    <xf numFmtId="0" fontId="0" fillId="4" borderId="2" xfId="0" applyNumberFormat="1" applyFill="1" applyBorder="1" applyAlignment="1" applyProtection="1">
      <alignment horizontal="center"/>
      <protection locked="0"/>
    </xf>
    <xf numFmtId="0" fontId="0" fillId="2" borderId="0" xfId="0" applyFill="1" applyBorder="1" applyAlignment="1"/>
    <xf numFmtId="0" fontId="0" fillId="2" borderId="8" xfId="0" applyFill="1" applyBorder="1"/>
    <xf numFmtId="0" fontId="0" fillId="2" borderId="9" xfId="0" applyFill="1" applyBorder="1"/>
    <xf numFmtId="2" fontId="0" fillId="2" borderId="2" xfId="0" applyNumberFormat="1" applyFill="1" applyBorder="1" applyAlignment="1">
      <alignment horizontal="center"/>
    </xf>
    <xf numFmtId="164" fontId="0" fillId="2" borderId="2" xfId="0" applyNumberFormat="1" applyFill="1" applyBorder="1" applyAlignment="1">
      <alignment horizontal="center"/>
    </xf>
    <xf numFmtId="0" fontId="0" fillId="2" borderId="0" xfId="0" applyFill="1" applyBorder="1" applyAlignment="1" applyProtection="1">
      <protection locked="0"/>
    </xf>
    <xf numFmtId="0" fontId="0" fillId="2" borderId="0" xfId="0" applyFill="1" applyBorder="1"/>
    <xf numFmtId="0" fontId="0" fillId="3" borderId="0" xfId="0" applyFill="1" applyBorder="1"/>
    <xf numFmtId="0" fontId="0" fillId="2" borderId="0" xfId="0" applyFont="1" applyFill="1" applyBorder="1"/>
    <xf numFmtId="0" fontId="0" fillId="2" borderId="13" xfId="0" applyFont="1" applyFill="1" applyBorder="1"/>
    <xf numFmtId="0" fontId="0" fillId="2" borderId="12" xfId="0" applyFont="1" applyFill="1" applyBorder="1"/>
    <xf numFmtId="0" fontId="0" fillId="2" borderId="14" xfId="0" applyFill="1" applyBorder="1"/>
    <xf numFmtId="0" fontId="0" fillId="2" borderId="15" xfId="0" applyFill="1" applyBorder="1"/>
    <xf numFmtId="1" fontId="0" fillId="2" borderId="0" xfId="0" applyNumberFormat="1" applyFont="1" applyFill="1" applyBorder="1"/>
    <xf numFmtId="164" fontId="0" fillId="2" borderId="0" xfId="0" applyNumberFormat="1" applyFont="1" applyFill="1" applyBorder="1"/>
    <xf numFmtId="1" fontId="6" fillId="0" borderId="0" xfId="0" applyNumberFormat="1" applyFont="1" applyBorder="1"/>
    <xf numFmtId="164" fontId="6" fillId="2" borderId="0" xfId="0" applyNumberFormat="1" applyFont="1" applyFill="1" applyBorder="1"/>
    <xf numFmtId="2" fontId="0" fillId="2" borderId="0" xfId="0" applyNumberFormat="1" applyFont="1" applyFill="1" applyBorder="1"/>
    <xf numFmtId="2" fontId="0" fillId="3" borderId="0" xfId="0" applyNumberFormat="1" applyFill="1"/>
    <xf numFmtId="166" fontId="0" fillId="3" borderId="0" xfId="0" applyNumberFormat="1" applyFill="1"/>
    <xf numFmtId="0" fontId="0" fillId="2" borderId="0" xfId="0" applyFill="1" applyBorder="1" applyAlignment="1" applyProtection="1"/>
    <xf numFmtId="0" fontId="0" fillId="2" borderId="2" xfId="0" applyFill="1" applyBorder="1"/>
    <xf numFmtId="0" fontId="0" fillId="2" borderId="12" xfId="0" applyFill="1" applyBorder="1"/>
    <xf numFmtId="0" fontId="4" fillId="2" borderId="12" xfId="0" applyFont="1" applyFill="1" applyBorder="1"/>
    <xf numFmtId="0" fontId="4" fillId="2" borderId="0" xfId="0" applyFont="1" applyFill="1" applyBorder="1"/>
    <xf numFmtId="0" fontId="5" fillId="2" borderId="10" xfId="0" applyFont="1" applyFill="1" applyBorder="1" applyAlignment="1">
      <alignment horizontal="center"/>
    </xf>
    <xf numFmtId="0" fontId="5" fillId="2" borderId="7" xfId="0" applyFont="1" applyFill="1" applyBorder="1" applyAlignment="1">
      <alignment horizontal="center"/>
    </xf>
    <xf numFmtId="0" fontId="5" fillId="2" borderId="11" xfId="0" applyFont="1" applyFill="1" applyBorder="1" applyAlignment="1">
      <alignment horizontal="center"/>
    </xf>
    <xf numFmtId="0" fontId="7" fillId="5" borderId="0" xfId="2" applyFill="1"/>
    <xf numFmtId="0" fontId="8" fillId="5" borderId="0" xfId="2" applyFont="1" applyFill="1"/>
    <xf numFmtId="0" fontId="8" fillId="5" borderId="0" xfId="2" applyFont="1" applyFill="1" applyAlignment="1">
      <alignment wrapText="1"/>
    </xf>
    <xf numFmtId="0" fontId="8" fillId="5" borderId="0" xfId="2" applyFont="1" applyFill="1" applyAlignment="1"/>
    <xf numFmtId="0" fontId="8" fillId="2" borderId="0" xfId="2" applyFont="1" applyFill="1"/>
    <xf numFmtId="0" fontId="2" fillId="0" borderId="0" xfId="2" applyFont="1" applyAlignment="1">
      <alignment horizontal="left"/>
    </xf>
    <xf numFmtId="0" fontId="8" fillId="2" borderId="0" xfId="2" applyFont="1" applyFill="1" applyAlignment="1">
      <alignment horizontal="left"/>
    </xf>
    <xf numFmtId="0" fontId="8" fillId="2" borderId="0" xfId="2" applyFont="1" applyFill="1" applyAlignment="1">
      <alignment wrapText="1"/>
    </xf>
    <xf numFmtId="0" fontId="2" fillId="2" borderId="0" xfId="2" applyFont="1" applyFill="1" applyAlignment="1"/>
    <xf numFmtId="0" fontId="8" fillId="2" borderId="0" xfId="2" applyFont="1" applyFill="1" applyAlignment="1"/>
    <xf numFmtId="0" fontId="8" fillId="2" borderId="0" xfId="2" applyFont="1" applyFill="1" applyAlignment="1">
      <alignment horizontal="left" wrapText="1"/>
    </xf>
    <xf numFmtId="0" fontId="8" fillId="2" borderId="0" xfId="2" applyFont="1" applyFill="1" applyBorder="1" applyAlignment="1">
      <alignment horizontal="left"/>
    </xf>
    <xf numFmtId="0" fontId="8" fillId="2" borderId="0" xfId="2" applyFont="1" applyFill="1" applyBorder="1" applyAlignment="1"/>
    <xf numFmtId="0" fontId="7" fillId="0" borderId="0" xfId="2" applyAlignment="1">
      <alignment horizontal="left" wrapText="1"/>
    </xf>
    <xf numFmtId="0" fontId="11" fillId="2" borderId="0" xfId="2" applyFont="1" applyFill="1" applyAlignment="1">
      <alignment horizontal="center"/>
    </xf>
    <xf numFmtId="0" fontId="8" fillId="5" borderId="0" xfId="2" applyFont="1" applyFill="1" applyBorder="1" applyAlignment="1" applyProtection="1">
      <alignment vertical="top" wrapText="1"/>
      <protection locked="0"/>
    </xf>
    <xf numFmtId="0" fontId="8" fillId="5" borderId="0" xfId="2" applyFont="1" applyFill="1" applyBorder="1" applyAlignment="1" applyProtection="1">
      <protection locked="0"/>
    </xf>
    <xf numFmtId="0" fontId="8" fillId="2" borderId="0" xfId="2" applyFont="1" applyFill="1" applyAlignment="1">
      <alignment horizontal="right"/>
    </xf>
    <xf numFmtId="2" fontId="7" fillId="5" borderId="0" xfId="2" applyNumberFormat="1" applyFill="1"/>
    <xf numFmtId="0" fontId="12" fillId="2" borderId="20" xfId="2" applyFont="1" applyFill="1" applyBorder="1" applyAlignment="1" applyProtection="1">
      <alignment horizontal="center"/>
    </xf>
    <xf numFmtId="49" fontId="8" fillId="4" borderId="21" xfId="2" applyNumberFormat="1" applyFont="1" applyFill="1" applyBorder="1" applyAlignment="1" applyProtection="1">
      <alignment horizontal="center"/>
      <protection locked="0"/>
    </xf>
    <xf numFmtId="0" fontId="12" fillId="2" borderId="18" xfId="2" applyFont="1" applyFill="1" applyBorder="1" applyAlignment="1" applyProtection="1">
      <alignment horizontal="center"/>
    </xf>
    <xf numFmtId="49" fontId="8" fillId="4" borderId="19" xfId="2" applyNumberFormat="1" applyFont="1" applyFill="1" applyBorder="1" applyAlignment="1" applyProtection="1">
      <alignment horizontal="center"/>
      <protection locked="0"/>
    </xf>
    <xf numFmtId="0" fontId="12" fillId="4" borderId="18" xfId="2" applyFont="1" applyFill="1" applyBorder="1" applyAlignment="1" applyProtection="1">
      <alignment horizontal="center"/>
      <protection locked="0"/>
    </xf>
    <xf numFmtId="1" fontId="1" fillId="5" borderId="0" xfId="2" applyNumberFormat="1" applyFont="1" applyFill="1" applyBorder="1" applyProtection="1"/>
    <xf numFmtId="167" fontId="1" fillId="5" borderId="0" xfId="2" applyNumberFormat="1" applyFont="1" applyFill="1" applyProtection="1">
      <protection locked="0"/>
    </xf>
    <xf numFmtId="1" fontId="1" fillId="5" borderId="0" xfId="2" applyNumberFormat="1" applyFont="1" applyFill="1" applyProtection="1"/>
    <xf numFmtId="167" fontId="1" fillId="5" borderId="0" xfId="2" applyNumberFormat="1" applyFont="1" applyFill="1" applyProtection="1"/>
    <xf numFmtId="167" fontId="1" fillId="5" borderId="0" xfId="2" applyNumberFormat="1" applyFont="1" applyFill="1" applyBorder="1" applyProtection="1">
      <protection locked="0"/>
    </xf>
    <xf numFmtId="1" fontId="7" fillId="5" borderId="0" xfId="2" applyNumberFormat="1" applyFill="1"/>
    <xf numFmtId="1" fontId="8" fillId="2" borderId="25" xfId="2" applyNumberFormat="1" applyFont="1" applyFill="1" applyBorder="1" applyAlignment="1" applyProtection="1">
      <alignment horizontal="center"/>
    </xf>
    <xf numFmtId="1" fontId="8" fillId="2" borderId="26" xfId="2" applyNumberFormat="1" applyFont="1" applyFill="1" applyBorder="1" applyAlignment="1" applyProtection="1">
      <alignment horizontal="center"/>
      <protection hidden="1"/>
    </xf>
    <xf numFmtId="1" fontId="8" fillId="4" borderId="27" xfId="2" applyNumberFormat="1" applyFont="1" applyFill="1" applyBorder="1" applyAlignment="1" applyProtection="1">
      <alignment horizontal="center"/>
      <protection locked="0"/>
    </xf>
    <xf numFmtId="0" fontId="12" fillId="2" borderId="0" xfId="2" applyFont="1" applyFill="1" applyBorder="1" applyAlignment="1">
      <alignment horizontal="center"/>
    </xf>
    <xf numFmtId="0" fontId="12" fillId="2" borderId="0" xfId="2" applyFont="1" applyFill="1" applyAlignment="1">
      <alignment horizontal="right"/>
    </xf>
    <xf numFmtId="1" fontId="8" fillId="2" borderId="28" xfId="2" applyNumberFormat="1" applyFont="1" applyFill="1" applyBorder="1" applyAlignment="1" applyProtection="1">
      <alignment horizontal="center"/>
    </xf>
    <xf numFmtId="1" fontId="8" fillId="4" borderId="29" xfId="2" applyNumberFormat="1" applyFont="1" applyFill="1" applyBorder="1" applyAlignment="1" applyProtection="1">
      <alignment horizontal="center"/>
      <protection locked="0"/>
    </xf>
    <xf numFmtId="1" fontId="8" fillId="2" borderId="30" xfId="2" applyNumberFormat="1" applyFont="1" applyFill="1" applyBorder="1" applyAlignment="1" applyProtection="1">
      <alignment horizontal="center"/>
      <protection hidden="1"/>
    </xf>
    <xf numFmtId="1" fontId="8" fillId="4" borderId="28" xfId="2" applyNumberFormat="1" applyFont="1" applyFill="1" applyBorder="1" applyAlignment="1" applyProtection="1">
      <alignment horizontal="center"/>
      <protection locked="0"/>
    </xf>
    <xf numFmtId="9" fontId="8" fillId="2" borderId="31" xfId="2" applyNumberFormat="1" applyFont="1" applyFill="1" applyBorder="1" applyAlignment="1" applyProtection="1">
      <alignment horizontal="center"/>
    </xf>
    <xf numFmtId="1" fontId="12" fillId="2" borderId="32" xfId="2" applyNumberFormat="1" applyFont="1" applyFill="1" applyBorder="1" applyAlignment="1" applyProtection="1">
      <alignment horizontal="center"/>
    </xf>
    <xf numFmtId="1" fontId="8" fillId="2" borderId="33" xfId="2" applyNumberFormat="1" applyFont="1" applyFill="1" applyBorder="1" applyAlignment="1" applyProtection="1">
      <alignment horizontal="center"/>
      <protection hidden="1"/>
    </xf>
    <xf numFmtId="1" fontId="8" fillId="2" borderId="27" xfId="2" applyNumberFormat="1" applyFont="1" applyFill="1" applyBorder="1" applyAlignment="1" applyProtection="1">
      <alignment horizontal="center"/>
    </xf>
    <xf numFmtId="1" fontId="12" fillId="2" borderId="34" xfId="2" applyNumberFormat="1" applyFont="1" applyFill="1" applyBorder="1" applyAlignment="1" applyProtection="1">
      <alignment horizontal="center"/>
    </xf>
    <xf numFmtId="1" fontId="8" fillId="4" borderId="31" xfId="2" applyNumberFormat="1" applyFont="1" applyFill="1" applyBorder="1" applyAlignment="1" applyProtection="1">
      <alignment horizontal="center"/>
      <protection locked="0"/>
    </xf>
    <xf numFmtId="167" fontId="1" fillId="5" borderId="0" xfId="2" applyNumberFormat="1" applyFont="1" applyFill="1" applyBorder="1" applyProtection="1"/>
    <xf numFmtId="0" fontId="1" fillId="5" borderId="0" xfId="2" applyFont="1" applyFill="1" applyBorder="1"/>
    <xf numFmtId="9" fontId="8" fillId="2" borderId="24" xfId="2" applyNumberFormat="1" applyFont="1" applyFill="1" applyBorder="1" applyAlignment="1" applyProtection="1">
      <alignment horizontal="center"/>
    </xf>
    <xf numFmtId="2" fontId="8" fillId="2" borderId="23" xfId="2" applyNumberFormat="1" applyFont="1" applyFill="1" applyBorder="1" applyAlignment="1" applyProtection="1">
      <alignment horizontal="center"/>
      <protection hidden="1"/>
    </xf>
    <xf numFmtId="9" fontId="8" fillId="2" borderId="35" xfId="2" applyNumberFormat="1" applyFont="1" applyFill="1" applyBorder="1" applyAlignment="1" applyProtection="1">
      <alignment horizontal="center"/>
    </xf>
    <xf numFmtId="0" fontId="7" fillId="5" borderId="0" xfId="2" applyFill="1" applyBorder="1"/>
    <xf numFmtId="9" fontId="13" fillId="2" borderId="20" xfId="2" applyNumberFormat="1" applyFont="1" applyFill="1" applyBorder="1" applyAlignment="1" applyProtection="1">
      <alignment horizontal="center"/>
    </xf>
    <xf numFmtId="1" fontId="8" fillId="2" borderId="23" xfId="2" applyNumberFormat="1" applyFont="1" applyFill="1" applyBorder="1" applyAlignment="1" applyProtection="1">
      <alignment horizontal="center"/>
      <protection hidden="1"/>
    </xf>
    <xf numFmtId="9" fontId="8" fillId="2" borderId="18" xfId="2" applyNumberFormat="1" applyFont="1" applyFill="1" applyBorder="1" applyAlignment="1" applyProtection="1">
      <alignment horizontal="center"/>
      <protection hidden="1"/>
    </xf>
    <xf numFmtId="1" fontId="8" fillId="4" borderId="19" xfId="2" applyNumberFormat="1" applyFont="1" applyFill="1" applyBorder="1" applyAlignment="1" applyProtection="1">
      <alignment horizontal="center"/>
      <protection locked="0"/>
    </xf>
    <xf numFmtId="0" fontId="8" fillId="2" borderId="18" xfId="2" applyFont="1" applyFill="1" applyBorder="1" applyAlignment="1" applyProtection="1">
      <protection hidden="1"/>
    </xf>
    <xf numFmtId="1" fontId="8" fillId="2" borderId="18" xfId="2" applyNumberFormat="1" applyFont="1" applyFill="1" applyBorder="1" applyAlignment="1" applyProtection="1">
      <protection hidden="1"/>
    </xf>
    <xf numFmtId="0" fontId="8" fillId="4" borderId="36" xfId="2" applyFont="1" applyFill="1" applyBorder="1" applyAlignment="1" applyProtection="1">
      <alignment horizontal="left"/>
      <protection locked="0"/>
    </xf>
    <xf numFmtId="0" fontId="8" fillId="4" borderId="37" xfId="2" applyFont="1" applyFill="1" applyBorder="1" applyAlignment="1" applyProtection="1">
      <alignment horizontal="right"/>
      <protection locked="0"/>
    </xf>
    <xf numFmtId="0" fontId="8" fillId="2" borderId="0" xfId="2" applyFont="1" applyFill="1" applyBorder="1" applyAlignment="1" applyProtection="1"/>
    <xf numFmtId="0" fontId="8" fillId="2" borderId="38" xfId="2" applyFont="1" applyFill="1" applyBorder="1" applyAlignment="1" applyProtection="1"/>
    <xf numFmtId="0" fontId="8" fillId="2" borderId="41" xfId="2" applyFont="1" applyFill="1" applyBorder="1" applyAlignment="1" applyProtection="1">
      <alignment horizontal="right"/>
    </xf>
    <xf numFmtId="0" fontId="8" fillId="2" borderId="33" xfId="2" applyFont="1" applyFill="1" applyBorder="1" applyAlignment="1" applyProtection="1"/>
    <xf numFmtId="0" fontId="8" fillId="4" borderId="29" xfId="2" applyFont="1" applyFill="1" applyBorder="1" applyAlignment="1" applyProtection="1">
      <alignment horizontal="center"/>
      <protection locked="0"/>
    </xf>
    <xf numFmtId="0" fontId="8" fillId="2" borderId="0" xfId="2" applyFont="1" applyFill="1" applyBorder="1" applyProtection="1"/>
    <xf numFmtId="0" fontId="8" fillId="2" borderId="0" xfId="2" applyFont="1" applyFill="1" applyBorder="1" applyAlignment="1" applyProtection="1">
      <alignment horizontal="center"/>
    </xf>
    <xf numFmtId="0" fontId="8" fillId="2" borderId="0" xfId="2" applyFont="1" applyFill="1" applyProtection="1"/>
    <xf numFmtId="0" fontId="8" fillId="2" borderId="0" xfId="2" applyFont="1" applyFill="1" applyAlignment="1" applyProtection="1">
      <alignment horizontal="center"/>
    </xf>
    <xf numFmtId="2" fontId="8" fillId="2" borderId="0" xfId="2" applyNumberFormat="1" applyFont="1" applyFill="1" applyBorder="1" applyAlignment="1" applyProtection="1">
      <alignment horizontal="center"/>
    </xf>
    <xf numFmtId="2" fontId="8" fillId="4" borderId="47" xfId="2" applyNumberFormat="1" applyFont="1" applyFill="1" applyBorder="1" applyAlignment="1" applyProtection="1">
      <alignment horizontal="center"/>
      <protection locked="0"/>
    </xf>
    <xf numFmtId="2" fontId="8" fillId="4" borderId="46" xfId="2" applyNumberFormat="1" applyFont="1" applyFill="1" applyBorder="1" applyAlignment="1" applyProtection="1">
      <alignment horizontal="center"/>
      <protection locked="0"/>
    </xf>
    <xf numFmtId="2" fontId="8" fillId="2" borderId="48" xfId="2" applyNumberFormat="1" applyFont="1" applyFill="1" applyBorder="1" applyAlignment="1">
      <alignment horizontal="center"/>
    </xf>
    <xf numFmtId="0" fontId="8" fillId="4" borderId="49" xfId="2" applyFont="1" applyFill="1" applyBorder="1" applyAlignment="1" applyProtection="1">
      <alignment horizontal="center"/>
      <protection locked="0"/>
    </xf>
    <xf numFmtId="0" fontId="7" fillId="5" borderId="0" xfId="2" applyFill="1" applyAlignment="1">
      <alignment horizontal="center"/>
    </xf>
    <xf numFmtId="0" fontId="8" fillId="2" borderId="0" xfId="2" applyFont="1" applyFill="1" applyAlignment="1">
      <alignment horizontal="center"/>
    </xf>
    <xf numFmtId="0" fontId="8" fillId="2" borderId="0" xfId="2" applyFont="1" applyFill="1" applyBorder="1" applyAlignment="1">
      <alignment horizontal="center"/>
    </xf>
    <xf numFmtId="0" fontId="8" fillId="4" borderId="25" xfId="2" applyFont="1" applyFill="1" applyBorder="1" applyAlignment="1" applyProtection="1">
      <alignment horizontal="center"/>
      <protection locked="0"/>
    </xf>
    <xf numFmtId="0" fontId="1" fillId="5" borderId="0" xfId="2" applyFont="1" applyFill="1" applyAlignment="1">
      <alignment horizontal="center"/>
    </xf>
    <xf numFmtId="166" fontId="8" fillId="2" borderId="0" xfId="2" applyNumberFormat="1" applyFont="1" applyFill="1" applyBorder="1" applyAlignment="1" applyProtection="1">
      <alignment horizontal="center"/>
    </xf>
    <xf numFmtId="166" fontId="8" fillId="4" borderId="47" xfId="2" applyNumberFormat="1" applyFont="1" applyFill="1" applyBorder="1" applyAlignment="1" applyProtection="1">
      <alignment horizontal="center"/>
      <protection locked="0"/>
    </xf>
    <xf numFmtId="166" fontId="8" fillId="4" borderId="29" xfId="2" applyNumberFormat="1" applyFont="1" applyFill="1" applyBorder="1" applyAlignment="1" applyProtection="1">
      <alignment horizontal="center"/>
      <protection locked="0"/>
    </xf>
    <xf numFmtId="2" fontId="8" fillId="4" borderId="29" xfId="2" applyNumberFormat="1" applyFont="1" applyFill="1" applyBorder="1" applyAlignment="1" applyProtection="1">
      <alignment horizontal="center"/>
      <protection locked="0"/>
    </xf>
    <xf numFmtId="12" fontId="8" fillId="2" borderId="0" xfId="2" applyNumberFormat="1" applyFont="1" applyFill="1" applyBorder="1" applyAlignment="1" applyProtection="1">
      <alignment horizontal="center"/>
    </xf>
    <xf numFmtId="12" fontId="8" fillId="4" borderId="46" xfId="2" applyNumberFormat="1" applyFont="1" applyFill="1" applyBorder="1" applyAlignment="1" applyProtection="1">
      <alignment horizontal="center"/>
      <protection locked="0"/>
    </xf>
    <xf numFmtId="12" fontId="8" fillId="4" borderId="29" xfId="2" applyNumberFormat="1" applyFont="1" applyFill="1" applyBorder="1" applyAlignment="1" applyProtection="1">
      <alignment horizontal="center"/>
      <protection locked="0"/>
    </xf>
    <xf numFmtId="0" fontId="12" fillId="4" borderId="46" xfId="2" applyFont="1" applyFill="1" applyBorder="1" applyAlignment="1" applyProtection="1">
      <alignment horizontal="center"/>
      <protection locked="0"/>
    </xf>
    <xf numFmtId="0" fontId="12" fillId="4" borderId="29" xfId="2" applyFont="1" applyFill="1" applyBorder="1" applyAlignment="1" applyProtection="1">
      <alignment horizontal="center"/>
      <protection locked="0"/>
    </xf>
    <xf numFmtId="0" fontId="1" fillId="5" borderId="0" xfId="2" applyFont="1" applyFill="1"/>
    <xf numFmtId="49" fontId="8" fillId="2" borderId="0" xfId="2" applyNumberFormat="1" applyFont="1" applyFill="1" applyBorder="1" applyAlignment="1" applyProtection="1">
      <alignment horizontal="center"/>
    </xf>
    <xf numFmtId="49" fontId="8" fillId="4" borderId="48" xfId="2" applyNumberFormat="1" applyFont="1" applyFill="1" applyBorder="1" applyAlignment="1" applyProtection="1">
      <alignment horizontal="center"/>
      <protection locked="0"/>
    </xf>
    <xf numFmtId="49" fontId="8" fillId="4" borderId="49" xfId="2" applyNumberFormat="1" applyFont="1" applyFill="1" applyBorder="1" applyAlignment="1" applyProtection="1">
      <alignment horizontal="center"/>
      <protection locked="0"/>
    </xf>
    <xf numFmtId="0" fontId="8" fillId="2" borderId="0" xfId="2" applyFont="1" applyFill="1" applyBorder="1" applyAlignment="1">
      <alignment vertical="center"/>
    </xf>
    <xf numFmtId="167" fontId="7" fillId="5" borderId="0" xfId="2" applyNumberFormat="1" applyFill="1"/>
    <xf numFmtId="164" fontId="7" fillId="5" borderId="0" xfId="2" applyNumberFormat="1" applyFill="1" applyAlignment="1">
      <alignment horizontal="center"/>
    </xf>
    <xf numFmtId="0" fontId="12" fillId="2" borderId="0" xfId="2" applyFont="1" applyFill="1" applyBorder="1" applyAlignment="1">
      <alignment vertical="center"/>
    </xf>
    <xf numFmtId="0" fontId="8" fillId="2" borderId="0" xfId="2" applyFont="1" applyFill="1" applyAlignment="1">
      <alignment horizontal="right" vertical="top"/>
    </xf>
    <xf numFmtId="0" fontId="11" fillId="2" borderId="0" xfId="2" applyFont="1" applyFill="1" applyAlignment="1">
      <alignment horizontal="center" wrapText="1"/>
    </xf>
    <xf numFmtId="0" fontId="3" fillId="2" borderId="0" xfId="2" applyFont="1" applyFill="1" applyAlignment="1">
      <alignment horizontal="center" wrapText="1"/>
    </xf>
    <xf numFmtId="0" fontId="3" fillId="2" borderId="0" xfId="2" applyFont="1" applyFill="1" applyAlignment="1">
      <alignment horizontal="left"/>
    </xf>
    <xf numFmtId="0" fontId="11" fillId="2" borderId="1" xfId="2" applyFont="1" applyFill="1" applyBorder="1" applyAlignment="1">
      <alignment horizontal="center"/>
    </xf>
    <xf numFmtId="0" fontId="2" fillId="2" borderId="1" xfId="2" applyFont="1" applyFill="1" applyBorder="1" applyAlignment="1">
      <alignment horizontal="left"/>
    </xf>
    <xf numFmtId="0" fontId="1" fillId="2" borderId="0" xfId="2" applyFont="1" applyFill="1" applyAlignment="1"/>
    <xf numFmtId="0" fontId="11" fillId="2" borderId="0" xfId="2" applyFont="1" applyFill="1" applyAlignment="1"/>
    <xf numFmtId="0" fontId="7" fillId="2" borderId="0" xfId="2" applyFill="1"/>
    <xf numFmtId="0" fontId="3" fillId="2" borderId="0" xfId="2" applyFont="1" applyFill="1" applyAlignment="1"/>
    <xf numFmtId="0" fontId="11" fillId="2" borderId="0" xfId="2" applyFont="1" applyFill="1" applyAlignment="1">
      <alignment horizontal="left"/>
    </xf>
    <xf numFmtId="0" fontId="2" fillId="2" borderId="0" xfId="2" applyFont="1" applyFill="1" applyAlignment="1">
      <alignment horizontal="center"/>
    </xf>
    <xf numFmtId="0" fontId="8" fillId="2" borderId="1" xfId="2" applyNumberFormat="1" applyFont="1" applyFill="1" applyBorder="1" applyAlignment="1" applyProtection="1">
      <alignment horizontal="left"/>
      <protection hidden="1"/>
    </xf>
    <xf numFmtId="0" fontId="2" fillId="2" borderId="37" xfId="2" applyFont="1" applyFill="1" applyBorder="1" applyAlignment="1"/>
    <xf numFmtId="0" fontId="8" fillId="2" borderId="57" xfId="2" applyFont="1" applyFill="1" applyBorder="1" applyAlignment="1"/>
    <xf numFmtId="0" fontId="1" fillId="5" borderId="8" xfId="2" applyFont="1" applyFill="1" applyBorder="1" applyAlignment="1">
      <alignment horizontal="center"/>
    </xf>
    <xf numFmtId="0" fontId="1" fillId="5" borderId="2" xfId="2" applyFont="1" applyFill="1" applyBorder="1" applyAlignment="1">
      <alignment horizontal="center"/>
    </xf>
    <xf numFmtId="0" fontId="1" fillId="5" borderId="6" xfId="2" applyFont="1" applyFill="1" applyBorder="1" applyAlignment="1">
      <alignment horizontal="center"/>
    </xf>
    <xf numFmtId="0" fontId="1" fillId="5" borderId="12" xfId="2" applyFont="1" applyFill="1" applyBorder="1" applyAlignment="1">
      <alignment horizontal="center"/>
    </xf>
    <xf numFmtId="0" fontId="2" fillId="2" borderId="17" xfId="2" applyFont="1" applyFill="1" applyBorder="1" applyAlignment="1"/>
    <xf numFmtId="0" fontId="8" fillId="2" borderId="51" xfId="2" applyFont="1" applyFill="1" applyBorder="1" applyAlignment="1"/>
    <xf numFmtId="0" fontId="7" fillId="5" borderId="2" xfId="2" applyFill="1" applyBorder="1" applyAlignment="1">
      <alignment horizontal="center"/>
    </xf>
    <xf numFmtId="0" fontId="2" fillId="2" borderId="0" xfId="2" applyFont="1" applyFill="1" applyAlignment="1">
      <alignment vertical="center" textRotation="90"/>
    </xf>
    <xf numFmtId="0" fontId="8" fillId="2" borderId="1" xfId="2" applyFont="1" applyFill="1" applyBorder="1" applyAlignment="1">
      <alignment horizontal="center"/>
    </xf>
    <xf numFmtId="0" fontId="8" fillId="2" borderId="62" xfId="2" applyFont="1" applyFill="1" applyBorder="1" applyAlignment="1">
      <alignment horizontal="right"/>
    </xf>
    <xf numFmtId="0" fontId="8" fillId="2" borderId="60" xfId="2" applyFont="1" applyFill="1" applyBorder="1" applyAlignment="1">
      <alignment horizontal="center"/>
    </xf>
    <xf numFmtId="0" fontId="8" fillId="2" borderId="48" xfId="2" applyFont="1" applyFill="1" applyBorder="1" applyAlignment="1">
      <alignment horizontal="left"/>
    </xf>
    <xf numFmtId="1" fontId="7" fillId="5" borderId="0" xfId="2" applyNumberFormat="1" applyFill="1" applyAlignment="1">
      <alignment horizontal="center"/>
    </xf>
    <xf numFmtId="0" fontId="8" fillId="2" borderId="6" xfId="2" applyFont="1" applyFill="1" applyBorder="1" applyAlignment="1">
      <alignment horizontal="center"/>
    </xf>
    <xf numFmtId="0" fontId="8" fillId="2" borderId="10" xfId="2" applyFont="1" applyFill="1" applyBorder="1" applyAlignment="1">
      <alignment horizontal="right"/>
    </xf>
    <xf numFmtId="0" fontId="8" fillId="2" borderId="7" xfId="2" applyFont="1" applyFill="1" applyBorder="1" applyAlignment="1">
      <alignment horizontal="center"/>
    </xf>
    <xf numFmtId="0" fontId="8" fillId="2" borderId="46" xfId="2" applyFont="1" applyFill="1" applyBorder="1" applyAlignment="1">
      <alignment horizontal="left"/>
    </xf>
    <xf numFmtId="0" fontId="7" fillId="5" borderId="8" xfId="2" applyFill="1" applyBorder="1" applyAlignment="1">
      <alignment horizontal="center"/>
    </xf>
    <xf numFmtId="16" fontId="1" fillId="5" borderId="2" xfId="2" applyNumberFormat="1" applyFont="1" applyFill="1" applyBorder="1" applyAlignment="1">
      <alignment horizontal="center"/>
    </xf>
    <xf numFmtId="0" fontId="7" fillId="5" borderId="6" xfId="2" applyFill="1" applyBorder="1" applyAlignment="1">
      <alignment horizontal="center"/>
    </xf>
    <xf numFmtId="0" fontId="7" fillId="5" borderId="12" xfId="2" applyFill="1" applyBorder="1" applyAlignment="1">
      <alignment horizontal="center"/>
    </xf>
    <xf numFmtId="0" fontId="1" fillId="5" borderId="3" xfId="2" applyFont="1" applyFill="1" applyBorder="1" applyAlignment="1">
      <alignment horizontal="center"/>
    </xf>
    <xf numFmtId="0" fontId="7" fillId="5" borderId="3" xfId="2" applyFill="1" applyBorder="1" applyAlignment="1">
      <alignment horizontal="center"/>
    </xf>
    <xf numFmtId="0" fontId="1" fillId="5" borderId="10" xfId="2" applyFont="1" applyFill="1" applyBorder="1" applyAlignment="1">
      <alignment horizontal="center"/>
    </xf>
    <xf numFmtId="0" fontId="1" fillId="5" borderId="7" xfId="2" applyFont="1" applyFill="1" applyBorder="1" applyAlignment="1">
      <alignment horizontal="center"/>
    </xf>
    <xf numFmtId="0" fontId="8" fillId="2" borderId="51" xfId="2" applyFont="1" applyFill="1" applyBorder="1" applyAlignment="1">
      <alignment horizontal="center"/>
    </xf>
    <xf numFmtId="0" fontId="8" fillId="2" borderId="64" xfId="2" applyFont="1" applyFill="1" applyBorder="1" applyAlignment="1">
      <alignment horizontal="right"/>
    </xf>
    <xf numFmtId="0" fontId="8" fillId="2" borderId="69" xfId="2" applyFont="1" applyFill="1" applyBorder="1" applyAlignment="1">
      <alignment horizontal="center"/>
    </xf>
    <xf numFmtId="0" fontId="8" fillId="2" borderId="47" xfId="2" applyFont="1" applyFill="1" applyBorder="1" applyAlignment="1">
      <alignment horizontal="left"/>
    </xf>
    <xf numFmtId="0" fontId="7" fillId="5" borderId="7" xfId="2" applyFill="1" applyBorder="1" applyAlignment="1">
      <alignment horizontal="center"/>
    </xf>
    <xf numFmtId="0" fontId="7" fillId="5" borderId="0" xfId="2" applyFill="1" applyBorder="1" applyAlignment="1">
      <alignment horizontal="center"/>
    </xf>
    <xf numFmtId="0" fontId="1" fillId="5" borderId="0" xfId="2" applyFont="1" applyFill="1" applyBorder="1" applyAlignment="1">
      <alignment horizontal="center"/>
    </xf>
    <xf numFmtId="0" fontId="2" fillId="2" borderId="0" xfId="2" applyFont="1" applyFill="1" applyBorder="1" applyAlignment="1"/>
    <xf numFmtId="0" fontId="2" fillId="2" borderId="0" xfId="2" applyFont="1" applyFill="1" applyBorder="1" applyAlignment="1">
      <alignment wrapText="1"/>
    </xf>
    <xf numFmtId="0" fontId="7" fillId="2" borderId="0" xfId="2" applyFill="1" applyBorder="1" applyAlignment="1"/>
    <xf numFmtId="9" fontId="8" fillId="2" borderId="0" xfId="2" applyNumberFormat="1" applyFont="1" applyFill="1" applyBorder="1" applyAlignment="1" applyProtection="1">
      <protection hidden="1"/>
    </xf>
    <xf numFmtId="9" fontId="8" fillId="2" borderId="0" xfId="2" applyNumberFormat="1" applyFont="1" applyFill="1" applyBorder="1" applyAlignment="1"/>
    <xf numFmtId="1" fontId="8" fillId="2" borderId="0" xfId="2" applyNumberFormat="1" applyFont="1" applyFill="1" applyBorder="1" applyAlignment="1" applyProtection="1">
      <protection hidden="1"/>
    </xf>
    <xf numFmtId="0" fontId="8" fillId="2" borderId="0" xfId="2" applyFont="1" applyFill="1" applyBorder="1" applyAlignment="1">
      <alignment horizontal="right"/>
    </xf>
    <xf numFmtId="0" fontId="7" fillId="5" borderId="1" xfId="2" applyFill="1" applyBorder="1"/>
    <xf numFmtId="0" fontId="1" fillId="5" borderId="5" xfId="2" applyFont="1" applyFill="1" applyBorder="1" applyAlignment="1">
      <alignment horizontal="center"/>
    </xf>
    <xf numFmtId="0" fontId="1" fillId="5" borderId="1" xfId="2" applyFont="1" applyFill="1" applyBorder="1" applyAlignment="1">
      <alignment horizontal="center"/>
    </xf>
    <xf numFmtId="16" fontId="8" fillId="2" borderId="0" xfId="2" applyNumberFormat="1" applyFont="1" applyFill="1" applyBorder="1" applyAlignment="1"/>
    <xf numFmtId="0" fontId="8" fillId="5" borderId="0" xfId="2" applyFont="1" applyFill="1" applyBorder="1" applyAlignment="1"/>
    <xf numFmtId="1" fontId="8" fillId="5" borderId="0" xfId="2" applyNumberFormat="1" applyFont="1" applyFill="1" applyBorder="1" applyAlignment="1" applyProtection="1">
      <protection hidden="1"/>
    </xf>
    <xf numFmtId="0" fontId="8" fillId="5" borderId="0" xfId="2" applyFont="1" applyFill="1" applyBorder="1" applyAlignment="1">
      <alignment horizontal="right"/>
    </xf>
    <xf numFmtId="0" fontId="8" fillId="5" borderId="0" xfId="2" applyFont="1" applyFill="1" applyBorder="1" applyAlignment="1">
      <alignment horizontal="center"/>
    </xf>
    <xf numFmtId="0" fontId="8" fillId="5" borderId="0" xfId="2" applyFont="1" applyFill="1" applyBorder="1" applyAlignment="1">
      <alignment horizontal="left"/>
    </xf>
    <xf numFmtId="0" fontId="8" fillId="5" borderId="0" xfId="2" applyFont="1" applyFill="1" applyBorder="1"/>
    <xf numFmtId="0" fontId="0" fillId="2" borderId="13" xfId="0" applyFill="1" applyBorder="1" applyAlignment="1">
      <alignment horizontal="center"/>
    </xf>
    <xf numFmtId="0" fontId="0" fillId="2" borderId="13" xfId="0" applyFill="1" applyBorder="1"/>
    <xf numFmtId="49" fontId="0" fillId="2" borderId="15" xfId="0" applyNumberFormat="1" applyFill="1" applyBorder="1"/>
    <xf numFmtId="2" fontId="0" fillId="2" borderId="13" xfId="0" applyNumberFormat="1" applyFill="1" applyBorder="1" applyAlignment="1">
      <alignment horizontal="center"/>
    </xf>
    <xf numFmtId="0" fontId="0" fillId="2" borderId="13" xfId="0" applyFill="1" applyBorder="1" applyAlignment="1" applyProtection="1">
      <alignment horizontal="center"/>
    </xf>
    <xf numFmtId="0" fontId="0" fillId="2" borderId="0" xfId="0" applyFill="1" applyBorder="1" applyAlignment="1">
      <alignment horizontal="right"/>
    </xf>
    <xf numFmtId="0" fontId="0" fillId="2" borderId="13" xfId="0" applyFill="1" applyBorder="1" applyAlignment="1" applyProtection="1">
      <alignment horizontal="center"/>
      <protection locked="0"/>
    </xf>
    <xf numFmtId="2" fontId="0" fillId="2" borderId="0" xfId="0" applyNumberFormat="1" applyFill="1" applyBorder="1" applyAlignment="1"/>
    <xf numFmtId="2" fontId="0" fillId="2" borderId="13" xfId="0" applyNumberFormat="1" applyFill="1" applyBorder="1" applyAlignment="1"/>
    <xf numFmtId="1" fontId="0" fillId="2" borderId="0" xfId="0" applyNumberFormat="1" applyFill="1" applyBorder="1"/>
    <xf numFmtId="0" fontId="0" fillId="2" borderId="12" xfId="0" applyFill="1" applyBorder="1" applyAlignment="1"/>
    <xf numFmtId="0" fontId="8" fillId="2" borderId="3" xfId="2" applyFont="1" applyFill="1" applyBorder="1" applyAlignment="1">
      <alignment horizontal="center"/>
    </xf>
    <xf numFmtId="0" fontId="8" fillId="2" borderId="5" xfId="2" applyFont="1" applyFill="1" applyBorder="1" applyAlignment="1">
      <alignment horizontal="center" wrapText="1"/>
    </xf>
    <xf numFmtId="0" fontId="8" fillId="2" borderId="3" xfId="2" applyFont="1" applyFill="1" applyBorder="1" applyAlignment="1">
      <alignment horizontal="center" wrapText="1"/>
    </xf>
    <xf numFmtId="0" fontId="8" fillId="2" borderId="0" xfId="2" applyFont="1" applyFill="1" applyAlignment="1">
      <alignment vertical="top" wrapText="1"/>
    </xf>
    <xf numFmtId="0" fontId="7" fillId="0" borderId="0" xfId="2" applyAlignment="1">
      <alignment vertical="top" wrapText="1"/>
    </xf>
    <xf numFmtId="0" fontId="11" fillId="5" borderId="0" xfId="2" applyFont="1" applyFill="1" applyAlignment="1"/>
    <xf numFmtId="0" fontId="11" fillId="5" borderId="0" xfId="2" applyFont="1" applyFill="1" applyAlignment="1">
      <alignment horizontal="center"/>
    </xf>
    <xf numFmtId="0" fontId="7" fillId="5" borderId="0" xfId="2" applyFill="1" applyAlignment="1">
      <alignment vertical="top" wrapText="1"/>
    </xf>
    <xf numFmtId="0" fontId="7" fillId="5" borderId="0" xfId="2" applyFill="1" applyAlignment="1">
      <alignment wrapText="1"/>
    </xf>
    <xf numFmtId="0" fontId="7" fillId="5" borderId="0" xfId="2" applyFill="1" applyAlignment="1">
      <alignment horizontal="left" wrapText="1"/>
    </xf>
    <xf numFmtId="0" fontId="10" fillId="5" borderId="0" xfId="2" applyFont="1" applyFill="1" applyAlignment="1">
      <alignment wrapText="1"/>
    </xf>
    <xf numFmtId="0" fontId="8" fillId="5" borderId="0" xfId="2" applyFont="1" applyFill="1" applyAlignment="1">
      <alignment horizontal="left" wrapText="1"/>
    </xf>
    <xf numFmtId="0" fontId="8" fillId="5" borderId="0" xfId="2" applyFont="1" applyFill="1" applyBorder="1" applyAlignment="1">
      <alignment horizontal="right" wrapText="1"/>
    </xf>
    <xf numFmtId="0" fontId="8" fillId="5" borderId="0" xfId="2" applyFont="1" applyFill="1" applyBorder="1" applyAlignment="1">
      <alignment horizontal="left" wrapText="1"/>
    </xf>
    <xf numFmtId="0" fontId="2" fillId="5" borderId="0" xfId="2" applyFont="1" applyFill="1" applyAlignment="1"/>
    <xf numFmtId="0" fontId="8" fillId="5" borderId="0" xfId="2" applyFont="1" applyFill="1" applyAlignment="1">
      <alignment horizontal="left"/>
    </xf>
    <xf numFmtId="0" fontId="8" fillId="2" borderId="0" xfId="2" applyFont="1" applyFill="1" applyAlignment="1">
      <alignment vertical="top"/>
    </xf>
    <xf numFmtId="0" fontId="8" fillId="2" borderId="11" xfId="2" applyFont="1" applyFill="1" applyBorder="1" applyAlignment="1">
      <alignment horizontal="center" wrapText="1"/>
    </xf>
    <xf numFmtId="0" fontId="8" fillId="2" borderId="13" xfId="2" applyFont="1" applyFill="1" applyBorder="1" applyAlignment="1">
      <alignment horizontal="center" wrapText="1"/>
    </xf>
    <xf numFmtId="0" fontId="8" fillId="2" borderId="15" xfId="2" applyFont="1" applyFill="1" applyBorder="1" applyAlignment="1">
      <alignment horizontal="center" wrapText="1"/>
    </xf>
    <xf numFmtId="0" fontId="11" fillId="2" borderId="0" xfId="2" applyFont="1" applyFill="1" applyAlignment="1">
      <alignment horizontal="center"/>
    </xf>
    <xf numFmtId="0" fontId="8" fillId="2" borderId="0" xfId="2" applyFont="1" applyFill="1" applyAlignment="1">
      <alignment horizontal="center" wrapText="1"/>
    </xf>
    <xf numFmtId="0" fontId="2" fillId="2" borderId="0" xfId="2" applyFont="1" applyFill="1" applyAlignment="1">
      <alignment horizontal="center" wrapText="1"/>
    </xf>
    <xf numFmtId="0" fontId="8" fillId="2" borderId="3" xfId="2" applyFont="1" applyFill="1" applyBorder="1" applyAlignment="1">
      <alignment horizontal="center" wrapText="1"/>
    </xf>
    <xf numFmtId="0" fontId="8" fillId="2" borderId="4" xfId="2" applyFont="1" applyFill="1" applyBorder="1" applyAlignment="1">
      <alignment horizontal="center" wrapText="1"/>
    </xf>
    <xf numFmtId="0" fontId="8" fillId="2" borderId="5" xfId="2" applyFont="1" applyFill="1" applyBorder="1" applyAlignment="1">
      <alignment horizontal="center" wrapText="1"/>
    </xf>
    <xf numFmtId="0" fontId="9" fillId="5" borderId="0" xfId="3" applyNumberFormat="1" applyFill="1" applyBorder="1" applyAlignment="1" applyProtection="1">
      <alignment horizontal="center"/>
      <protection locked="0"/>
    </xf>
    <xf numFmtId="0" fontId="8" fillId="5" borderId="0" xfId="2" applyNumberFormat="1" applyFont="1" applyFill="1" applyBorder="1" applyAlignment="1" applyProtection="1">
      <alignment horizontal="center"/>
      <protection locked="0"/>
    </xf>
    <xf numFmtId="0" fontId="7" fillId="5" borderId="0" xfId="2" applyFill="1" applyAlignment="1"/>
    <xf numFmtId="0" fontId="8" fillId="2" borderId="10" xfId="2" applyFont="1" applyFill="1" applyBorder="1" applyAlignment="1">
      <alignment horizontal="center" wrapText="1"/>
    </xf>
    <xf numFmtId="0" fontId="8" fillId="2" borderId="12" xfId="2" applyFont="1" applyFill="1" applyBorder="1" applyAlignment="1">
      <alignment horizontal="center" wrapText="1"/>
    </xf>
    <xf numFmtId="0" fontId="8" fillId="2" borderId="14" xfId="2" applyFont="1" applyFill="1" applyBorder="1" applyAlignment="1">
      <alignment horizontal="center" wrapText="1"/>
    </xf>
    <xf numFmtId="0" fontId="12" fillId="2" borderId="0" xfId="2" applyFont="1" applyFill="1" applyAlignment="1">
      <alignment horizontal="right"/>
    </xf>
    <xf numFmtId="0" fontId="12" fillId="2" borderId="0" xfId="2" applyFont="1" applyFill="1" applyBorder="1" applyAlignment="1">
      <alignment horizontal="right"/>
    </xf>
    <xf numFmtId="0" fontId="8" fillId="2" borderId="0" xfId="2" applyFont="1" applyFill="1" applyAlignment="1">
      <alignment horizontal="right"/>
    </xf>
    <xf numFmtId="0" fontId="8" fillId="2" borderId="0" xfId="2" applyFont="1" applyFill="1" applyBorder="1" applyAlignment="1">
      <alignment horizontal="right"/>
    </xf>
    <xf numFmtId="0" fontId="8" fillId="4" borderId="19" xfId="2" applyFont="1" applyFill="1" applyBorder="1" applyAlignment="1" applyProtection="1">
      <alignment horizontal="center"/>
      <protection locked="0"/>
    </xf>
    <xf numFmtId="0" fontId="8" fillId="4" borderId="18" xfId="2" applyFont="1" applyFill="1" applyBorder="1" applyAlignment="1" applyProtection="1">
      <alignment horizontal="center"/>
      <protection locked="0"/>
    </xf>
    <xf numFmtId="0" fontId="12" fillId="2" borderId="0" xfId="2" applyFont="1" applyFill="1" applyBorder="1" applyAlignment="1">
      <alignment horizontal="left" wrapText="1"/>
    </xf>
    <xf numFmtId="0" fontId="2" fillId="2" borderId="0" xfId="2" applyFont="1" applyFill="1" applyAlignment="1">
      <alignment horizontal="left" vertical="center"/>
    </xf>
    <xf numFmtId="0" fontId="8" fillId="2" borderId="1" xfId="2" applyFont="1" applyFill="1" applyBorder="1" applyAlignment="1">
      <alignment horizontal="center"/>
    </xf>
    <xf numFmtId="167" fontId="8" fillId="4" borderId="19" xfId="2" applyNumberFormat="1" applyFont="1" applyFill="1" applyBorder="1" applyAlignment="1" applyProtection="1">
      <alignment horizontal="center"/>
      <protection locked="0"/>
    </xf>
    <xf numFmtId="167" fontId="8" fillId="4" borderId="24" xfId="2" applyNumberFormat="1" applyFont="1" applyFill="1" applyBorder="1" applyAlignment="1" applyProtection="1">
      <alignment horizontal="center"/>
      <protection locked="0"/>
    </xf>
    <xf numFmtId="0" fontId="8" fillId="2" borderId="0" xfId="2" applyFont="1" applyFill="1" applyBorder="1" applyAlignment="1">
      <alignment horizontal="center" wrapText="1"/>
    </xf>
    <xf numFmtId="0" fontId="8" fillId="2" borderId="51" xfId="2" applyFont="1" applyFill="1" applyBorder="1" applyAlignment="1">
      <alignment horizontal="center" wrapText="1"/>
    </xf>
    <xf numFmtId="164" fontId="8" fillId="2" borderId="17" xfId="2" applyNumberFormat="1" applyFont="1" applyFill="1" applyBorder="1" applyAlignment="1" applyProtection="1">
      <alignment horizontal="center"/>
      <protection hidden="1"/>
    </xf>
    <xf numFmtId="164" fontId="8" fillId="2" borderId="16" xfId="2" applyNumberFormat="1" applyFont="1" applyFill="1" applyBorder="1" applyAlignment="1" applyProtection="1">
      <alignment horizontal="center"/>
      <protection hidden="1"/>
    </xf>
    <xf numFmtId="0" fontId="8" fillId="4" borderId="44" xfId="2" applyFont="1" applyFill="1" applyBorder="1" applyAlignment="1" applyProtection="1">
      <alignment horizontal="center"/>
      <protection locked="0"/>
    </xf>
    <xf numFmtId="0" fontId="8" fillId="4" borderId="43" xfId="2" applyFont="1" applyFill="1" applyBorder="1" applyAlignment="1" applyProtection="1">
      <alignment horizontal="center"/>
      <protection locked="0"/>
    </xf>
    <xf numFmtId="0" fontId="8" fillId="2" borderId="45" xfId="2" applyFont="1" applyFill="1" applyBorder="1" applyAlignment="1">
      <alignment horizontal="right"/>
    </xf>
    <xf numFmtId="0" fontId="12" fillId="2" borderId="0" xfId="2" applyFont="1" applyFill="1" applyAlignment="1">
      <alignment horizontal="center"/>
    </xf>
    <xf numFmtId="0" fontId="12" fillId="2" borderId="0" xfId="2" applyFont="1" applyFill="1" applyBorder="1" applyAlignment="1">
      <alignment horizontal="center"/>
    </xf>
    <xf numFmtId="167" fontId="8" fillId="4" borderId="23" xfId="2" applyNumberFormat="1" applyFont="1" applyFill="1" applyBorder="1" applyAlignment="1" applyProtection="1">
      <alignment horizontal="center"/>
      <protection locked="0"/>
    </xf>
    <xf numFmtId="167" fontId="8" fillId="4" borderId="22" xfId="2" applyNumberFormat="1" applyFont="1" applyFill="1" applyBorder="1" applyAlignment="1" applyProtection="1">
      <alignment horizontal="center"/>
      <protection locked="0"/>
    </xf>
    <xf numFmtId="2" fontId="8" fillId="2" borderId="19" xfId="2" applyNumberFormat="1" applyFont="1" applyFill="1" applyBorder="1" applyAlignment="1" applyProtection="1">
      <alignment horizontal="center"/>
    </xf>
    <xf numFmtId="2" fontId="8" fillId="2" borderId="18" xfId="2" applyNumberFormat="1" applyFont="1" applyFill="1" applyBorder="1" applyAlignment="1" applyProtection="1">
      <alignment horizontal="center"/>
    </xf>
    <xf numFmtId="0" fontId="8" fillId="4" borderId="40" xfId="2" applyFont="1" applyFill="1" applyBorder="1" applyAlignment="1" applyProtection="1">
      <alignment horizontal="center"/>
      <protection locked="0"/>
    </xf>
    <xf numFmtId="0" fontId="8" fillId="4" borderId="39" xfId="2" applyFont="1" applyFill="1" applyBorder="1" applyAlignment="1" applyProtection="1">
      <alignment horizontal="center"/>
      <protection locked="0"/>
    </xf>
    <xf numFmtId="0" fontId="8" fillId="2" borderId="0" xfId="2" applyFont="1" applyFill="1" applyAlignment="1">
      <alignment horizontal="left" wrapText="1"/>
    </xf>
    <xf numFmtId="0" fontId="13" fillId="2" borderId="0" xfId="2" applyFont="1" applyFill="1" applyAlignment="1">
      <alignment horizontal="center"/>
    </xf>
    <xf numFmtId="0" fontId="13" fillId="2" borderId="0" xfId="2" applyFont="1" applyFill="1" applyBorder="1" applyAlignment="1">
      <alignment horizontal="center"/>
    </xf>
    <xf numFmtId="0" fontId="8" fillId="4" borderId="1" xfId="2" applyFont="1" applyFill="1" applyBorder="1" applyAlignment="1" applyProtection="1">
      <alignment horizontal="center"/>
      <protection locked="0"/>
    </xf>
    <xf numFmtId="0" fontId="8" fillId="4" borderId="1" xfId="2" applyNumberFormat="1" applyFont="1" applyFill="1" applyBorder="1" applyAlignment="1" applyProtection="1">
      <alignment horizontal="center"/>
      <protection locked="0"/>
    </xf>
    <xf numFmtId="0" fontId="8" fillId="4" borderId="23" xfId="2" applyFont="1" applyFill="1" applyBorder="1" applyAlignment="1" applyProtection="1">
      <alignment horizontal="center"/>
      <protection locked="0"/>
    </xf>
    <xf numFmtId="0" fontId="8" fillId="4" borderId="46" xfId="2" applyFont="1" applyFill="1" applyBorder="1" applyAlignment="1" applyProtection="1">
      <alignment horizontal="center"/>
      <protection locked="0"/>
    </xf>
    <xf numFmtId="0" fontId="8" fillId="2" borderId="13" xfId="2" applyFont="1" applyFill="1" applyBorder="1" applyAlignment="1">
      <alignment horizontal="right" vertical="center"/>
    </xf>
    <xf numFmtId="0" fontId="8" fillId="2" borderId="0" xfId="2" applyFont="1" applyFill="1" applyBorder="1" applyAlignment="1" applyProtection="1">
      <alignment horizontal="right"/>
    </xf>
    <xf numFmtId="49" fontId="8" fillId="6" borderId="14" xfId="2" applyNumberFormat="1" applyFont="1" applyFill="1" applyBorder="1" applyAlignment="1" applyProtection="1">
      <alignment horizontal="left"/>
    </xf>
    <xf numFmtId="49" fontId="8" fillId="6" borderId="1" xfId="2" applyNumberFormat="1" applyFont="1" applyFill="1" applyBorder="1" applyAlignment="1" applyProtection="1">
      <alignment horizontal="left"/>
    </xf>
    <xf numFmtId="49" fontId="8" fillId="6" borderId="15" xfId="2" applyNumberFormat="1" applyFont="1" applyFill="1" applyBorder="1" applyAlignment="1" applyProtection="1">
      <alignment horizontal="left"/>
    </xf>
    <xf numFmtId="49" fontId="8" fillId="6" borderId="12" xfId="2" applyNumberFormat="1" applyFont="1" applyFill="1" applyBorder="1" applyAlignment="1">
      <alignment horizontal="left" vertical="top"/>
    </xf>
    <xf numFmtId="49" fontId="8" fillId="6" borderId="0" xfId="2" applyNumberFormat="1" applyFont="1" applyFill="1" applyBorder="1" applyAlignment="1">
      <alignment horizontal="left" vertical="top"/>
    </xf>
    <xf numFmtId="49" fontId="8" fillId="6" borderId="13" xfId="2" applyNumberFormat="1" applyFont="1" applyFill="1" applyBorder="1" applyAlignment="1">
      <alignment horizontal="left" vertical="top"/>
    </xf>
    <xf numFmtId="0" fontId="12" fillId="2" borderId="0" xfId="2" applyFont="1" applyFill="1" applyBorder="1" applyAlignment="1">
      <alignment horizontal="right" vertical="center"/>
    </xf>
    <xf numFmtId="14" fontId="8" fillId="4" borderId="6" xfId="2" applyNumberFormat="1" applyFont="1" applyFill="1" applyBorder="1" applyAlignment="1" applyProtection="1">
      <alignment horizontal="center"/>
      <protection locked="0"/>
    </xf>
    <xf numFmtId="0" fontId="2" fillId="6" borderId="10" xfId="2" applyFont="1" applyFill="1" applyBorder="1" applyAlignment="1" applyProtection="1">
      <alignment horizontal="center"/>
    </xf>
    <xf numFmtId="0" fontId="2" fillId="6" borderId="7" xfId="2" applyFont="1" applyFill="1" applyBorder="1" applyAlignment="1" applyProtection="1">
      <alignment horizontal="center"/>
    </xf>
    <xf numFmtId="0" fontId="2" fillId="6" borderId="11" xfId="2" applyFont="1" applyFill="1" applyBorder="1" applyAlignment="1" applyProtection="1">
      <alignment horizontal="center"/>
    </xf>
    <xf numFmtId="0" fontId="8" fillId="4" borderId="50" xfId="2" applyFont="1" applyFill="1" applyBorder="1" applyAlignment="1" applyProtection="1">
      <alignment horizontal="center"/>
      <protection locked="0"/>
    </xf>
    <xf numFmtId="0" fontId="8" fillId="4" borderId="36" xfId="2" applyFont="1" applyFill="1" applyBorder="1" applyAlignment="1" applyProtection="1">
      <alignment horizontal="center"/>
      <protection locked="0"/>
    </xf>
    <xf numFmtId="0" fontId="8" fillId="2" borderId="0" xfId="2" applyFont="1" applyFill="1" applyAlignment="1">
      <alignment horizontal="center"/>
    </xf>
    <xf numFmtId="0" fontId="8" fillId="4" borderId="6" xfId="2" applyFont="1" applyFill="1" applyBorder="1" applyAlignment="1" applyProtection="1">
      <alignment horizontal="center"/>
      <protection locked="0"/>
    </xf>
    <xf numFmtId="0" fontId="9" fillId="4" borderId="6" xfId="3" applyFill="1" applyBorder="1" applyAlignment="1" applyProtection="1">
      <alignment horizontal="center"/>
      <protection locked="0"/>
    </xf>
    <xf numFmtId="0" fontId="2" fillId="6" borderId="14" xfId="2" applyFont="1" applyFill="1" applyBorder="1" applyAlignment="1" applyProtection="1">
      <alignment horizontal="center" vertical="top"/>
    </xf>
    <xf numFmtId="0" fontId="2" fillId="6" borderId="1" xfId="2" applyFont="1" applyFill="1" applyBorder="1" applyAlignment="1" applyProtection="1">
      <alignment horizontal="center" vertical="top"/>
    </xf>
    <xf numFmtId="0" fontId="2" fillId="6" borderId="15" xfId="2" applyFont="1" applyFill="1" applyBorder="1" applyAlignment="1" applyProtection="1">
      <alignment horizontal="center" vertical="top"/>
    </xf>
    <xf numFmtId="49" fontId="8" fillId="6" borderId="10" xfId="2" applyNumberFormat="1" applyFont="1" applyFill="1" applyBorder="1" applyAlignment="1">
      <alignment horizontal="left" vertical="center"/>
    </xf>
    <xf numFmtId="49" fontId="8" fillId="6" borderId="7" xfId="2" applyNumberFormat="1" applyFont="1" applyFill="1" applyBorder="1" applyAlignment="1">
      <alignment horizontal="left" vertical="center"/>
    </xf>
    <xf numFmtId="49" fontId="8" fillId="6" borderId="11" xfId="2" applyNumberFormat="1" applyFont="1" applyFill="1" applyBorder="1" applyAlignment="1">
      <alignment horizontal="left" vertical="center"/>
    </xf>
    <xf numFmtId="0" fontId="12" fillId="4" borderId="8" xfId="2" applyFont="1" applyFill="1" applyBorder="1" applyAlignment="1" applyProtection="1">
      <alignment horizontal="left" vertical="top" wrapText="1"/>
      <protection locked="0"/>
    </xf>
    <xf numFmtId="0" fontId="12" fillId="4" borderId="6" xfId="2" applyFont="1" applyFill="1" applyBorder="1" applyAlignment="1" applyProtection="1">
      <alignment horizontal="left" vertical="top" wrapText="1"/>
      <protection locked="0"/>
    </xf>
    <xf numFmtId="0" fontId="12" fillId="4" borderId="9" xfId="2" applyFont="1" applyFill="1" applyBorder="1" applyAlignment="1" applyProtection="1">
      <alignment horizontal="left" vertical="top" wrapText="1"/>
      <protection locked="0"/>
    </xf>
    <xf numFmtId="0" fontId="8" fillId="2" borderId="0" xfId="2" applyFont="1" applyFill="1" applyAlignment="1">
      <alignment horizontal="right" vertical="center"/>
    </xf>
    <xf numFmtId="0" fontId="8" fillId="4" borderId="41" xfId="2" applyFont="1" applyFill="1" applyBorder="1" applyAlignment="1" applyProtection="1">
      <alignment horizontal="center"/>
      <protection locked="0"/>
    </xf>
    <xf numFmtId="0" fontId="8" fillId="4" borderId="42" xfId="2" applyFont="1" applyFill="1" applyBorder="1" applyAlignment="1" applyProtection="1">
      <alignment horizontal="center"/>
      <protection locked="0"/>
    </xf>
    <xf numFmtId="0" fontId="9" fillId="4" borderId="1" xfId="3" applyNumberFormat="1" applyFill="1" applyBorder="1" applyAlignment="1" applyProtection="1">
      <alignment horizontal="center"/>
      <protection locked="0"/>
    </xf>
    <xf numFmtId="0" fontId="8" fillId="4" borderId="64" xfId="2" applyFont="1" applyFill="1" applyBorder="1" applyAlignment="1" applyProtection="1">
      <alignment horizontal="center"/>
      <protection locked="0"/>
    </xf>
    <xf numFmtId="0" fontId="8" fillId="4" borderId="65" xfId="2" applyFont="1" applyFill="1" applyBorder="1" applyAlignment="1" applyProtection="1">
      <alignment horizontal="center"/>
      <protection locked="0"/>
    </xf>
    <xf numFmtId="0" fontId="8" fillId="4" borderId="47" xfId="2" applyFont="1" applyFill="1" applyBorder="1" applyAlignment="1" applyProtection="1">
      <alignment horizontal="center"/>
      <protection locked="0"/>
    </xf>
    <xf numFmtId="1" fontId="8" fillId="2" borderId="68" xfId="2" applyNumberFormat="1" applyFont="1" applyFill="1" applyBorder="1" applyAlignment="1" applyProtection="1">
      <alignment horizontal="center"/>
      <protection hidden="1"/>
    </xf>
    <xf numFmtId="1" fontId="8" fillId="2" borderId="69" xfId="2" applyNumberFormat="1" applyFont="1" applyFill="1" applyBorder="1" applyAlignment="1" applyProtection="1">
      <alignment horizontal="center"/>
      <protection hidden="1"/>
    </xf>
    <xf numFmtId="1" fontId="8" fillId="2" borderId="65" xfId="2" applyNumberFormat="1" applyFont="1" applyFill="1" applyBorder="1" applyAlignment="1" applyProtection="1">
      <alignment horizontal="center"/>
      <protection hidden="1"/>
    </xf>
    <xf numFmtId="0" fontId="8" fillId="4" borderId="8" xfId="2" applyFont="1" applyFill="1" applyBorder="1" applyAlignment="1" applyProtection="1">
      <alignment horizontal="center"/>
      <protection locked="0"/>
    </xf>
    <xf numFmtId="0" fontId="8" fillId="4" borderId="9" xfId="2" applyFont="1" applyFill="1" applyBorder="1" applyAlignment="1" applyProtection="1">
      <alignment horizontal="center"/>
      <protection locked="0"/>
    </xf>
    <xf numFmtId="1" fontId="8" fillId="2" borderId="23" xfId="2" applyNumberFormat="1" applyFont="1" applyFill="1" applyBorder="1" applyAlignment="1" applyProtection="1">
      <alignment horizontal="center"/>
      <protection hidden="1"/>
    </xf>
    <xf numFmtId="1" fontId="8" fillId="2" borderId="6" xfId="2" applyNumberFormat="1" applyFont="1" applyFill="1" applyBorder="1" applyAlignment="1" applyProtection="1">
      <alignment horizontal="center"/>
      <protection hidden="1"/>
    </xf>
    <xf numFmtId="1" fontId="8" fillId="2" borderId="9" xfId="2" applyNumberFormat="1" applyFont="1" applyFill="1" applyBorder="1" applyAlignment="1" applyProtection="1">
      <alignment horizontal="center"/>
      <protection hidden="1"/>
    </xf>
    <xf numFmtId="0" fontId="2" fillId="2" borderId="59" xfId="2" applyFont="1" applyFill="1" applyBorder="1" applyAlignment="1">
      <alignment horizontal="center" wrapText="1"/>
    </xf>
    <xf numFmtId="0" fontId="2" fillId="2" borderId="60" xfId="2" applyFont="1" applyFill="1" applyBorder="1" applyAlignment="1">
      <alignment horizontal="center" wrapText="1"/>
    </xf>
    <xf numFmtId="0" fontId="2" fillId="2" borderId="61" xfId="2" applyFont="1" applyFill="1" applyBorder="1" applyAlignment="1">
      <alignment horizontal="center" wrapText="1"/>
    </xf>
    <xf numFmtId="0" fontId="2" fillId="2" borderId="17" xfId="2" applyFont="1" applyFill="1" applyBorder="1" applyAlignment="1">
      <alignment horizontal="center" wrapText="1"/>
    </xf>
    <xf numFmtId="0" fontId="2" fillId="2" borderId="51" xfId="2" applyFont="1" applyFill="1" applyBorder="1" applyAlignment="1">
      <alignment horizontal="center" wrapText="1"/>
    </xf>
    <xf numFmtId="0" fontId="2" fillId="2" borderId="66" xfId="2" applyFont="1" applyFill="1" applyBorder="1" applyAlignment="1">
      <alignment horizontal="center" wrapText="1"/>
    </xf>
    <xf numFmtId="0" fontId="2" fillId="2" borderId="62" xfId="2" applyFont="1" applyFill="1" applyBorder="1" applyAlignment="1">
      <alignment horizontal="center" wrapText="1"/>
    </xf>
    <xf numFmtId="0" fontId="2" fillId="2" borderId="63" xfId="2" applyFont="1" applyFill="1" applyBorder="1" applyAlignment="1">
      <alignment horizontal="center" wrapText="1"/>
    </xf>
    <xf numFmtId="0" fontId="2" fillId="2" borderId="42" xfId="2" applyFont="1" applyFill="1" applyBorder="1" applyAlignment="1">
      <alignment horizontal="center" wrapText="1"/>
    </xf>
    <xf numFmtId="0" fontId="2" fillId="2" borderId="16" xfId="2" applyFont="1" applyFill="1" applyBorder="1" applyAlignment="1">
      <alignment horizontal="center" wrapText="1"/>
    </xf>
    <xf numFmtId="0" fontId="8" fillId="2" borderId="64" xfId="2" applyNumberFormat="1" applyFont="1" applyFill="1" applyBorder="1" applyAlignment="1" applyProtection="1">
      <alignment horizontal="center"/>
      <protection hidden="1"/>
    </xf>
    <xf numFmtId="0" fontId="8" fillId="2" borderId="65" xfId="2" applyNumberFormat="1" applyFont="1" applyFill="1" applyBorder="1" applyAlignment="1" applyProtection="1">
      <alignment horizontal="center"/>
      <protection hidden="1"/>
    </xf>
    <xf numFmtId="0" fontId="8" fillId="2" borderId="42" xfId="2" applyNumberFormat="1" applyFont="1" applyFill="1" applyBorder="1" applyAlignment="1" applyProtection="1">
      <alignment horizontal="center"/>
      <protection hidden="1"/>
    </xf>
    <xf numFmtId="0" fontId="8" fillId="2" borderId="16" xfId="2" applyNumberFormat="1" applyFont="1" applyFill="1" applyBorder="1" applyAlignment="1" applyProtection="1">
      <alignment horizontal="center"/>
      <protection hidden="1"/>
    </xf>
    <xf numFmtId="0" fontId="2" fillId="2" borderId="59" xfId="2" applyFont="1" applyFill="1" applyBorder="1" applyAlignment="1">
      <alignment horizontal="center" vertical="center" textRotation="90"/>
    </xf>
    <xf numFmtId="0" fontId="2" fillId="2" borderId="33" xfId="2" applyFont="1" applyFill="1" applyBorder="1" applyAlignment="1">
      <alignment horizontal="center" vertical="center" textRotation="90"/>
    </xf>
    <xf numFmtId="0" fontId="2" fillId="2" borderId="17" xfId="2" applyFont="1" applyFill="1" applyBorder="1" applyAlignment="1">
      <alignment horizontal="center" vertical="center" textRotation="90"/>
    </xf>
    <xf numFmtId="0" fontId="8" fillId="4" borderId="58" xfId="2" applyFont="1" applyFill="1" applyBorder="1" applyAlignment="1" applyProtection="1">
      <alignment horizontal="center"/>
      <protection locked="0"/>
    </xf>
    <xf numFmtId="0" fontId="8" fillId="4" borderId="57" xfId="2" applyFont="1" applyFill="1" applyBorder="1" applyAlignment="1" applyProtection="1">
      <alignment horizontal="center"/>
      <protection locked="0"/>
    </xf>
    <xf numFmtId="0" fontId="8" fillId="4" borderId="48" xfId="2" applyFont="1" applyFill="1" applyBorder="1" applyAlignment="1" applyProtection="1">
      <alignment horizontal="center"/>
      <protection locked="0"/>
    </xf>
    <xf numFmtId="1" fontId="8" fillId="2" borderId="37" xfId="2" applyNumberFormat="1" applyFont="1" applyFill="1" applyBorder="1" applyAlignment="1" applyProtection="1">
      <alignment horizontal="center"/>
      <protection hidden="1"/>
    </xf>
    <xf numFmtId="1" fontId="8" fillId="2" borderId="67" xfId="2" applyNumberFormat="1" applyFont="1" applyFill="1" applyBorder="1" applyAlignment="1" applyProtection="1">
      <alignment horizontal="center"/>
      <protection hidden="1"/>
    </xf>
    <xf numFmtId="1" fontId="8" fillId="2" borderId="57" xfId="2" applyNumberFormat="1" applyFont="1" applyFill="1" applyBorder="1" applyAlignment="1" applyProtection="1">
      <alignment horizontal="center"/>
      <protection hidden="1"/>
    </xf>
    <xf numFmtId="0" fontId="2" fillId="2" borderId="52" xfId="2" applyFont="1" applyFill="1" applyBorder="1" applyAlignment="1">
      <alignment horizontal="center"/>
    </xf>
    <xf numFmtId="0" fontId="2" fillId="2" borderId="53" xfId="2" applyFont="1" applyFill="1" applyBorder="1" applyAlignment="1">
      <alignment horizontal="center"/>
    </xf>
    <xf numFmtId="0" fontId="2" fillId="2" borderId="54" xfId="2" applyFont="1" applyFill="1" applyBorder="1" applyAlignment="1">
      <alignment horizontal="center"/>
    </xf>
    <xf numFmtId="0" fontId="2" fillId="2" borderId="55" xfId="2" applyFont="1" applyFill="1" applyBorder="1" applyAlignment="1">
      <alignment horizontal="center"/>
    </xf>
    <xf numFmtId="0" fontId="2" fillId="2" borderId="56" xfId="2" applyFont="1" applyFill="1" applyBorder="1" applyAlignment="1">
      <alignment horizontal="center"/>
    </xf>
    <xf numFmtId="0" fontId="8" fillId="2" borderId="58" xfId="2" applyNumberFormat="1" applyFont="1" applyFill="1" applyBorder="1" applyAlignment="1" applyProtection="1">
      <alignment horizontal="center"/>
      <protection hidden="1"/>
    </xf>
    <xf numFmtId="0" fontId="8" fillId="2" borderId="57" xfId="2" applyNumberFormat="1" applyFont="1" applyFill="1" applyBorder="1" applyAlignment="1" applyProtection="1">
      <alignment horizontal="center"/>
      <protection hidden="1"/>
    </xf>
    <xf numFmtId="0" fontId="8" fillId="2" borderId="48" xfId="2" applyNumberFormat="1" applyFont="1" applyFill="1" applyBorder="1" applyAlignment="1" applyProtection="1">
      <alignment horizontal="center"/>
      <protection hidden="1"/>
    </xf>
    <xf numFmtId="0" fontId="8" fillId="2" borderId="1" xfId="2" applyNumberFormat="1" applyFont="1" applyFill="1" applyBorder="1" applyAlignment="1" applyProtection="1">
      <alignment horizontal="right"/>
      <protection hidden="1"/>
    </xf>
    <xf numFmtId="0" fontId="8" fillId="2" borderId="1" xfId="2" applyNumberFormat="1" applyFont="1" applyFill="1" applyBorder="1" applyAlignment="1" applyProtection="1">
      <alignment horizontal="left"/>
      <protection hidden="1"/>
    </xf>
    <xf numFmtId="0" fontId="8" fillId="2" borderId="15" xfId="2" applyNumberFormat="1" applyFont="1" applyFill="1" applyBorder="1" applyAlignment="1" applyProtection="1">
      <alignment horizontal="left"/>
      <protection hidden="1"/>
    </xf>
    <xf numFmtId="0" fontId="8" fillId="2" borderId="14" xfId="2" applyNumberFormat="1" applyFont="1" applyFill="1" applyBorder="1" applyAlignment="1" applyProtection="1">
      <alignment horizontal="right"/>
      <protection hidden="1"/>
    </xf>
    <xf numFmtId="0" fontId="0" fillId="2" borderId="12" xfId="0" applyFill="1" applyBorder="1" applyAlignment="1">
      <alignment horizontal="right"/>
    </xf>
    <xf numFmtId="0" fontId="0" fillId="2" borderId="0" xfId="0" applyFill="1" applyBorder="1" applyAlignment="1">
      <alignment horizontal="right"/>
    </xf>
    <xf numFmtId="0" fontId="0" fillId="4" borderId="1" xfId="0" applyFill="1" applyBorder="1" applyAlignment="1" applyProtection="1">
      <alignment horizontal="center"/>
      <protection locked="0"/>
    </xf>
    <xf numFmtId="0" fontId="0" fillId="4" borderId="6" xfId="0" applyFill="1" applyBorder="1" applyAlignment="1" applyProtection="1">
      <alignment horizontal="center"/>
      <protection locked="0"/>
    </xf>
    <xf numFmtId="0" fontId="5" fillId="2" borderId="8" xfId="0" applyFont="1" applyFill="1" applyBorder="1" applyAlignment="1">
      <alignment horizontal="center"/>
    </xf>
    <xf numFmtId="0" fontId="5" fillId="2" borderId="6" xfId="0" applyFont="1" applyFill="1" applyBorder="1" applyAlignment="1">
      <alignment horizontal="center"/>
    </xf>
    <xf numFmtId="0" fontId="5" fillId="2" borderId="9" xfId="0" applyFont="1" applyFill="1" applyBorder="1" applyAlignment="1">
      <alignment horizontal="center"/>
    </xf>
    <xf numFmtId="0" fontId="5" fillId="2" borderId="10" xfId="0" applyFont="1" applyFill="1" applyBorder="1" applyAlignment="1">
      <alignment horizontal="center"/>
    </xf>
    <xf numFmtId="0" fontId="5" fillId="2" borderId="7" xfId="0" applyFont="1" applyFill="1" applyBorder="1" applyAlignment="1">
      <alignment horizontal="center"/>
    </xf>
    <xf numFmtId="0" fontId="5" fillId="2" borderId="11" xfId="0" applyFont="1" applyFill="1" applyBorder="1" applyAlignment="1">
      <alignment horizontal="center"/>
    </xf>
    <xf numFmtId="0" fontId="5" fillId="2" borderId="14" xfId="0" applyFont="1" applyFill="1" applyBorder="1" applyAlignment="1">
      <alignment horizontal="center"/>
    </xf>
    <xf numFmtId="0" fontId="5" fillId="2" borderId="1" xfId="0" applyFont="1" applyFill="1" applyBorder="1" applyAlignment="1">
      <alignment horizontal="center"/>
    </xf>
    <xf numFmtId="0" fontId="5" fillId="2" borderId="15" xfId="0" applyFont="1" applyFill="1" applyBorder="1" applyAlignment="1">
      <alignment horizontal="center"/>
    </xf>
  </cellXfs>
  <cellStyles count="4">
    <cellStyle name="Hyperlink" xfId="3" builtinId="8"/>
    <cellStyle name="Normal" xfId="0" builtinId="0"/>
    <cellStyle name="Normal 2" xfId="1"/>
    <cellStyle name="Normal 3" xfId="2"/>
  </cellStyles>
  <dxfs count="8">
    <dxf>
      <font>
        <b/>
        <i/>
        <color rgb="FFFF0000"/>
      </font>
    </dxf>
    <dxf>
      <font>
        <b/>
        <i/>
        <color rgb="FFFF0000"/>
      </font>
    </dxf>
    <dxf>
      <font>
        <b/>
        <i/>
        <color rgb="FFFF0000"/>
      </font>
    </dxf>
    <dxf>
      <font>
        <b/>
        <i/>
        <color rgb="FFFF0000"/>
      </font>
    </dxf>
    <dxf>
      <font>
        <b/>
        <i/>
        <color rgb="FFFF0000"/>
      </font>
    </dxf>
    <dxf>
      <font>
        <b/>
        <i/>
        <color rgb="FFFF0000"/>
      </font>
    </dxf>
    <dxf>
      <font>
        <b/>
        <i/>
        <color rgb="FFFF0000"/>
      </font>
    </dxf>
    <dxf>
      <font>
        <b/>
        <i/>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v>Ave Strength</c:v>
          </c:tx>
          <c:spPr>
            <a:ln w="12700"/>
          </c:spPr>
          <c:cat>
            <c:numRef>
              <c:f>'Strength Test Data'!$B$14:$B$48</c:f>
              <c:numCache>
                <c:formatCode>General</c:formatCode>
                <c:ptCount val="35"/>
              </c:numCache>
            </c:numRef>
          </c:cat>
          <c:val>
            <c:numRef>
              <c:f>'Strength Test Data'!$F$105:$F$139</c:f>
              <c:numCache>
                <c:formatCode>General</c:formatCode>
                <c:ptCount val="3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numCache>
            </c:numRef>
          </c:val>
          <c:smooth val="0"/>
        </c:ser>
        <c:ser>
          <c:idx val="1"/>
          <c:order val="1"/>
          <c:tx>
            <c:v>Moving Ave of Three</c:v>
          </c:tx>
          <c:spPr>
            <a:ln w="12700"/>
          </c:spPr>
          <c:marker>
            <c:symbol val="circle"/>
            <c:size val="4"/>
          </c:marker>
          <c:cat>
            <c:numRef>
              <c:f>'Strength Test Data'!$B$14:$B$48</c:f>
              <c:numCache>
                <c:formatCode>General</c:formatCode>
                <c:ptCount val="35"/>
              </c:numCache>
            </c:numRef>
          </c:cat>
          <c:val>
            <c:numRef>
              <c:f>'Strength Test Data'!$G$105:$G$139</c:f>
              <c:numCache>
                <c:formatCode>General</c:formatCode>
                <c:ptCount val="35"/>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numCache>
            </c:numRef>
          </c:val>
          <c:smooth val="0"/>
        </c:ser>
        <c:dLbls>
          <c:showLegendKey val="0"/>
          <c:showVal val="0"/>
          <c:showCatName val="0"/>
          <c:showSerName val="0"/>
          <c:showPercent val="0"/>
          <c:showBubbleSize val="0"/>
        </c:dLbls>
        <c:marker val="1"/>
        <c:smooth val="0"/>
        <c:axId val="208012800"/>
        <c:axId val="208014720"/>
      </c:lineChart>
      <c:catAx>
        <c:axId val="208012800"/>
        <c:scaling>
          <c:orientation val="minMax"/>
        </c:scaling>
        <c:delete val="0"/>
        <c:axPos val="b"/>
        <c:title>
          <c:tx>
            <c:rich>
              <a:bodyPr/>
              <a:lstStyle/>
              <a:p>
                <a:pPr>
                  <a:defRPr/>
                </a:pPr>
                <a:r>
                  <a:rPr lang="en-US"/>
                  <a:t>Test Nunber</a:t>
                </a:r>
              </a:p>
            </c:rich>
          </c:tx>
          <c:overlay val="0"/>
        </c:title>
        <c:numFmt formatCode="General" sourceLinked="1"/>
        <c:majorTickMark val="out"/>
        <c:minorTickMark val="none"/>
        <c:tickLblPos val="nextTo"/>
        <c:crossAx val="208014720"/>
        <c:crosses val="autoZero"/>
        <c:auto val="1"/>
        <c:lblAlgn val="ctr"/>
        <c:lblOffset val="100"/>
        <c:noMultiLvlLbl val="0"/>
      </c:catAx>
      <c:valAx>
        <c:axId val="208014720"/>
        <c:scaling>
          <c:orientation val="minMax"/>
        </c:scaling>
        <c:delete val="0"/>
        <c:axPos val="l"/>
        <c:majorGridlines/>
        <c:title>
          <c:tx>
            <c:rich>
              <a:bodyPr rot="-5400000" vert="horz"/>
              <a:lstStyle/>
              <a:p>
                <a:pPr>
                  <a:defRPr/>
                </a:pPr>
                <a:r>
                  <a:rPr lang="en-US"/>
                  <a:t>Strength,</a:t>
                </a:r>
                <a:r>
                  <a:rPr lang="en-US" baseline="0"/>
                  <a:t> psi</a:t>
                </a:r>
                <a:endParaRPr lang="en-US"/>
              </a:p>
            </c:rich>
          </c:tx>
          <c:layout>
            <c:manualLayout>
              <c:xMode val="edge"/>
              <c:yMode val="edge"/>
              <c:x val="8.2944530844997408E-3"/>
              <c:y val="0.32110143149703174"/>
            </c:manualLayout>
          </c:layout>
          <c:overlay val="0"/>
        </c:title>
        <c:numFmt formatCode="General" sourceLinked="1"/>
        <c:majorTickMark val="out"/>
        <c:minorTickMark val="none"/>
        <c:tickLblPos val="nextTo"/>
        <c:crossAx val="208012800"/>
        <c:crosses val="autoZero"/>
        <c:crossBetween val="between"/>
      </c:valAx>
    </c:plotArea>
    <c:legend>
      <c:legendPos val="t"/>
      <c:overlay val="0"/>
    </c:legend>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v>Ave Strength</c:v>
          </c:tx>
          <c:spPr>
            <a:ln w="12700"/>
          </c:spPr>
          <c:cat>
            <c:numRef>
              <c:f>'Strength Test Data'!$B$14:$B$48</c:f>
              <c:numCache>
                <c:formatCode>General</c:formatCode>
                <c:ptCount val="35"/>
              </c:numCache>
            </c:numRef>
          </c:cat>
          <c:val>
            <c:numRef>
              <c:f>'Strength Test Data'!$Q$105:$Q$139</c:f>
              <c:numCache>
                <c:formatCode>General</c:formatCode>
                <c:ptCount val="3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numCache>
            </c:numRef>
          </c:val>
          <c:smooth val="0"/>
        </c:ser>
        <c:ser>
          <c:idx val="1"/>
          <c:order val="1"/>
          <c:tx>
            <c:v>Moving Ave of Three</c:v>
          </c:tx>
          <c:spPr>
            <a:ln w="12700"/>
          </c:spPr>
          <c:marker>
            <c:symbol val="circle"/>
            <c:size val="4"/>
          </c:marker>
          <c:cat>
            <c:numRef>
              <c:f>'Strength Test Data'!$B$14:$B$48</c:f>
              <c:numCache>
                <c:formatCode>General</c:formatCode>
                <c:ptCount val="35"/>
              </c:numCache>
            </c:numRef>
          </c:cat>
          <c:val>
            <c:numRef>
              <c:f>'Strength Test Data'!$R$105:$R$139</c:f>
              <c:numCache>
                <c:formatCode>General</c:formatCode>
                <c:ptCount val="35"/>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numCache>
            </c:numRef>
          </c:val>
          <c:smooth val="0"/>
        </c:ser>
        <c:dLbls>
          <c:showLegendKey val="0"/>
          <c:showVal val="0"/>
          <c:showCatName val="0"/>
          <c:showSerName val="0"/>
          <c:showPercent val="0"/>
          <c:showBubbleSize val="0"/>
        </c:dLbls>
        <c:marker val="1"/>
        <c:smooth val="0"/>
        <c:axId val="208044416"/>
        <c:axId val="208046336"/>
      </c:lineChart>
      <c:catAx>
        <c:axId val="208044416"/>
        <c:scaling>
          <c:orientation val="minMax"/>
        </c:scaling>
        <c:delete val="0"/>
        <c:axPos val="b"/>
        <c:title>
          <c:tx>
            <c:rich>
              <a:bodyPr/>
              <a:lstStyle/>
              <a:p>
                <a:pPr>
                  <a:defRPr/>
                </a:pPr>
                <a:r>
                  <a:rPr lang="en-US"/>
                  <a:t>Test Nunber</a:t>
                </a:r>
              </a:p>
            </c:rich>
          </c:tx>
          <c:overlay val="0"/>
        </c:title>
        <c:numFmt formatCode="General" sourceLinked="1"/>
        <c:majorTickMark val="out"/>
        <c:minorTickMark val="none"/>
        <c:tickLblPos val="nextTo"/>
        <c:crossAx val="208046336"/>
        <c:crosses val="autoZero"/>
        <c:auto val="1"/>
        <c:lblAlgn val="ctr"/>
        <c:lblOffset val="100"/>
        <c:noMultiLvlLbl val="0"/>
      </c:catAx>
      <c:valAx>
        <c:axId val="208046336"/>
        <c:scaling>
          <c:orientation val="minMax"/>
        </c:scaling>
        <c:delete val="0"/>
        <c:axPos val="l"/>
        <c:majorGridlines/>
        <c:title>
          <c:tx>
            <c:rich>
              <a:bodyPr rot="-5400000" vert="horz"/>
              <a:lstStyle/>
              <a:p>
                <a:pPr>
                  <a:defRPr/>
                </a:pPr>
                <a:r>
                  <a:rPr lang="en-US"/>
                  <a:t>Strength,</a:t>
                </a:r>
                <a:r>
                  <a:rPr lang="en-US" baseline="0"/>
                  <a:t> psi</a:t>
                </a:r>
                <a:endParaRPr lang="en-US"/>
              </a:p>
            </c:rich>
          </c:tx>
          <c:layout>
            <c:manualLayout>
              <c:xMode val="edge"/>
              <c:yMode val="edge"/>
              <c:x val="8.2944530844997408E-3"/>
              <c:y val="0.32110143149703174"/>
            </c:manualLayout>
          </c:layout>
          <c:overlay val="0"/>
        </c:title>
        <c:numFmt formatCode="General" sourceLinked="1"/>
        <c:majorTickMark val="out"/>
        <c:minorTickMark val="none"/>
        <c:tickLblPos val="nextTo"/>
        <c:crossAx val="208044416"/>
        <c:crosses val="autoZero"/>
        <c:crossBetween val="between"/>
      </c:valAx>
    </c:plotArea>
    <c:legend>
      <c:legendPos val="t"/>
      <c:overlay val="0"/>
    </c:legend>
    <c:plotVisOnly val="1"/>
    <c:dispBlanksAs val="gap"/>
    <c:showDLblsOverMax val="0"/>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v>Ave Strength</c:v>
          </c:tx>
          <c:spPr>
            <a:ln w="12700"/>
          </c:spPr>
          <c:cat>
            <c:numRef>
              <c:f>'Strength Test Data'!$B$14:$B$48</c:f>
              <c:numCache>
                <c:formatCode>General</c:formatCode>
                <c:ptCount val="35"/>
              </c:numCache>
            </c:numRef>
          </c:cat>
          <c:val>
            <c:numRef>
              <c:f>'Strength Test Data'!$AB$105:$AB$139</c:f>
              <c:numCache>
                <c:formatCode>General</c:formatCode>
                <c:ptCount val="3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numCache>
            </c:numRef>
          </c:val>
          <c:smooth val="0"/>
        </c:ser>
        <c:ser>
          <c:idx val="1"/>
          <c:order val="1"/>
          <c:tx>
            <c:v>Moving Ave of Three</c:v>
          </c:tx>
          <c:spPr>
            <a:ln w="12700"/>
          </c:spPr>
          <c:marker>
            <c:symbol val="circle"/>
            <c:size val="4"/>
          </c:marker>
          <c:cat>
            <c:numRef>
              <c:f>'Strength Test Data'!$B$14:$B$48</c:f>
              <c:numCache>
                <c:formatCode>General</c:formatCode>
                <c:ptCount val="35"/>
              </c:numCache>
            </c:numRef>
          </c:cat>
          <c:val>
            <c:numRef>
              <c:f>'Strength Test Data'!$AC$105:$AC$139</c:f>
              <c:numCache>
                <c:formatCode>General</c:formatCode>
                <c:ptCount val="35"/>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numCache>
            </c:numRef>
          </c:val>
          <c:smooth val="0"/>
        </c:ser>
        <c:dLbls>
          <c:showLegendKey val="0"/>
          <c:showVal val="0"/>
          <c:showCatName val="0"/>
          <c:showSerName val="0"/>
          <c:showPercent val="0"/>
          <c:showBubbleSize val="0"/>
        </c:dLbls>
        <c:marker val="1"/>
        <c:smooth val="0"/>
        <c:axId val="208063488"/>
        <c:axId val="212673664"/>
      </c:lineChart>
      <c:catAx>
        <c:axId val="208063488"/>
        <c:scaling>
          <c:orientation val="minMax"/>
        </c:scaling>
        <c:delete val="0"/>
        <c:axPos val="b"/>
        <c:title>
          <c:tx>
            <c:rich>
              <a:bodyPr/>
              <a:lstStyle/>
              <a:p>
                <a:pPr>
                  <a:defRPr/>
                </a:pPr>
                <a:r>
                  <a:rPr lang="en-US"/>
                  <a:t>Test Nunber</a:t>
                </a:r>
              </a:p>
            </c:rich>
          </c:tx>
          <c:overlay val="0"/>
        </c:title>
        <c:numFmt formatCode="General" sourceLinked="1"/>
        <c:majorTickMark val="out"/>
        <c:minorTickMark val="none"/>
        <c:tickLblPos val="nextTo"/>
        <c:crossAx val="212673664"/>
        <c:crosses val="autoZero"/>
        <c:auto val="1"/>
        <c:lblAlgn val="ctr"/>
        <c:lblOffset val="100"/>
        <c:noMultiLvlLbl val="0"/>
      </c:catAx>
      <c:valAx>
        <c:axId val="212673664"/>
        <c:scaling>
          <c:orientation val="minMax"/>
        </c:scaling>
        <c:delete val="0"/>
        <c:axPos val="l"/>
        <c:majorGridlines/>
        <c:title>
          <c:tx>
            <c:rich>
              <a:bodyPr rot="-5400000" vert="horz"/>
              <a:lstStyle/>
              <a:p>
                <a:pPr>
                  <a:defRPr/>
                </a:pPr>
                <a:r>
                  <a:rPr lang="en-US"/>
                  <a:t>Strength,</a:t>
                </a:r>
                <a:r>
                  <a:rPr lang="en-US" baseline="0"/>
                  <a:t> psi</a:t>
                </a:r>
                <a:endParaRPr lang="en-US"/>
              </a:p>
            </c:rich>
          </c:tx>
          <c:layout>
            <c:manualLayout>
              <c:xMode val="edge"/>
              <c:yMode val="edge"/>
              <c:x val="8.2944530844997408E-3"/>
              <c:y val="0.32110143149703174"/>
            </c:manualLayout>
          </c:layout>
          <c:overlay val="0"/>
        </c:title>
        <c:numFmt formatCode="General" sourceLinked="1"/>
        <c:majorTickMark val="out"/>
        <c:minorTickMark val="none"/>
        <c:tickLblPos val="nextTo"/>
        <c:crossAx val="208063488"/>
        <c:crosses val="autoZero"/>
        <c:crossBetween val="between"/>
      </c:valAx>
    </c:plotArea>
    <c:legend>
      <c:legendPos val="t"/>
      <c:overlay val="0"/>
    </c:legend>
    <c:plotVisOnly val="1"/>
    <c:dispBlanksAs val="gap"/>
    <c:showDLblsOverMax val="0"/>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v>Ave Strength</c:v>
          </c:tx>
          <c:spPr>
            <a:ln w="12700"/>
          </c:spPr>
          <c:cat>
            <c:numRef>
              <c:f>'Strength Test Data'!$B$14:$B$48</c:f>
              <c:numCache>
                <c:formatCode>General</c:formatCode>
                <c:ptCount val="35"/>
              </c:numCache>
            </c:numRef>
          </c:cat>
          <c:val>
            <c:numRef>
              <c:f>'Strength Test Data'!$AM$105:$AM$139</c:f>
              <c:numCache>
                <c:formatCode>General</c:formatCode>
                <c:ptCount val="3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numCache>
            </c:numRef>
          </c:val>
          <c:smooth val="0"/>
        </c:ser>
        <c:ser>
          <c:idx val="1"/>
          <c:order val="1"/>
          <c:tx>
            <c:v>Moving Ave of Three</c:v>
          </c:tx>
          <c:spPr>
            <a:ln w="12700"/>
          </c:spPr>
          <c:marker>
            <c:symbol val="circle"/>
            <c:size val="4"/>
          </c:marker>
          <c:cat>
            <c:numRef>
              <c:f>'Strength Test Data'!$B$14:$B$48</c:f>
              <c:numCache>
                <c:formatCode>General</c:formatCode>
                <c:ptCount val="35"/>
              </c:numCache>
            </c:numRef>
          </c:cat>
          <c:val>
            <c:numRef>
              <c:f>'Strength Test Data'!$AN$105:$AN$139</c:f>
              <c:numCache>
                <c:formatCode>General</c:formatCode>
                <c:ptCount val="35"/>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numCache>
            </c:numRef>
          </c:val>
          <c:smooth val="0"/>
        </c:ser>
        <c:dLbls>
          <c:showLegendKey val="0"/>
          <c:showVal val="0"/>
          <c:showCatName val="0"/>
          <c:showSerName val="0"/>
          <c:showPercent val="0"/>
          <c:showBubbleSize val="0"/>
        </c:dLbls>
        <c:marker val="1"/>
        <c:smooth val="0"/>
        <c:axId val="212684160"/>
        <c:axId val="212694528"/>
      </c:lineChart>
      <c:catAx>
        <c:axId val="212684160"/>
        <c:scaling>
          <c:orientation val="minMax"/>
        </c:scaling>
        <c:delete val="0"/>
        <c:axPos val="b"/>
        <c:title>
          <c:tx>
            <c:rich>
              <a:bodyPr/>
              <a:lstStyle/>
              <a:p>
                <a:pPr>
                  <a:defRPr/>
                </a:pPr>
                <a:r>
                  <a:rPr lang="en-US"/>
                  <a:t>Test Nunber</a:t>
                </a:r>
              </a:p>
            </c:rich>
          </c:tx>
          <c:overlay val="0"/>
        </c:title>
        <c:numFmt formatCode="General" sourceLinked="1"/>
        <c:majorTickMark val="out"/>
        <c:minorTickMark val="none"/>
        <c:tickLblPos val="nextTo"/>
        <c:crossAx val="212694528"/>
        <c:crosses val="autoZero"/>
        <c:auto val="1"/>
        <c:lblAlgn val="ctr"/>
        <c:lblOffset val="100"/>
        <c:noMultiLvlLbl val="0"/>
      </c:catAx>
      <c:valAx>
        <c:axId val="212694528"/>
        <c:scaling>
          <c:orientation val="minMax"/>
        </c:scaling>
        <c:delete val="0"/>
        <c:axPos val="l"/>
        <c:majorGridlines/>
        <c:title>
          <c:tx>
            <c:rich>
              <a:bodyPr rot="-5400000" vert="horz"/>
              <a:lstStyle/>
              <a:p>
                <a:pPr>
                  <a:defRPr/>
                </a:pPr>
                <a:r>
                  <a:rPr lang="en-US"/>
                  <a:t>Strength,</a:t>
                </a:r>
                <a:r>
                  <a:rPr lang="en-US" baseline="0"/>
                  <a:t> psi</a:t>
                </a:r>
                <a:endParaRPr lang="en-US"/>
              </a:p>
            </c:rich>
          </c:tx>
          <c:layout>
            <c:manualLayout>
              <c:xMode val="edge"/>
              <c:yMode val="edge"/>
              <c:x val="8.2944530844997408E-3"/>
              <c:y val="0.32110143149703174"/>
            </c:manualLayout>
          </c:layout>
          <c:overlay val="0"/>
        </c:title>
        <c:numFmt formatCode="General" sourceLinked="1"/>
        <c:majorTickMark val="out"/>
        <c:minorTickMark val="none"/>
        <c:tickLblPos val="nextTo"/>
        <c:crossAx val="212684160"/>
        <c:crosses val="autoZero"/>
        <c:crossBetween val="between"/>
      </c:valAx>
    </c:plotArea>
    <c:legend>
      <c:legendPos val="t"/>
      <c:overlay val="0"/>
    </c:legend>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1.png"/><Relationship Id="rId1" Type="http://schemas.openxmlformats.org/officeDocument/2006/relationships/chart" Target="../charts/chart1.xml"/><Relationship Id="rId5" Type="http://schemas.openxmlformats.org/officeDocument/2006/relationships/chart" Target="../charts/chart4.xml"/><Relationship Id="rId4"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oneCellAnchor>
    <xdr:from>
      <xdr:col>1</xdr:col>
      <xdr:colOff>0</xdr:colOff>
      <xdr:row>1</xdr:row>
      <xdr:rowOff>0</xdr:rowOff>
    </xdr:from>
    <xdr:ext cx="904875" cy="876300"/>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824" t="-1682" r="-824" b="-1682"/>
        <a:stretch>
          <a:fillRect/>
        </a:stretch>
      </xdr:blipFill>
      <xdr:spPr bwMode="auto">
        <a:xfrm>
          <a:off x="609600" y="161925"/>
          <a:ext cx="904875"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2</xdr:col>
      <xdr:colOff>152400</xdr:colOff>
      <xdr:row>3</xdr:row>
      <xdr:rowOff>285750</xdr:rowOff>
    </xdr:to>
    <xdr:pic>
      <xdr:nvPicPr>
        <xdr:cNvPr id="2" name="Picture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824" t="-1682" r="-824" b="-1682"/>
        <a:stretch>
          <a:fillRect/>
        </a:stretch>
      </xdr:blipFill>
      <xdr:spPr bwMode="auto">
        <a:xfrm>
          <a:off x="609600" y="161925"/>
          <a:ext cx="762000" cy="742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47624</xdr:colOff>
      <xdr:row>80</xdr:row>
      <xdr:rowOff>57150</xdr:rowOff>
    </xdr:from>
    <xdr:to>
      <xdr:col>11</xdr:col>
      <xdr:colOff>609599</xdr:colOff>
      <xdr:row>97</xdr:row>
      <xdr:rowOff>138112</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oneCellAnchor>
    <xdr:from>
      <xdr:col>1</xdr:col>
      <xdr:colOff>22226</xdr:colOff>
      <xdr:row>1</xdr:row>
      <xdr:rowOff>15875</xdr:rowOff>
    </xdr:from>
    <xdr:ext cx="904875" cy="876300"/>
    <xdr:pic>
      <xdr:nvPicPr>
        <xdr:cNvPr id="5" name="Picture 4"/>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824" t="-1682" r="-824" b="-1682"/>
        <a:stretch>
          <a:fillRect/>
        </a:stretch>
      </xdr:blipFill>
      <xdr:spPr bwMode="auto">
        <a:xfrm>
          <a:off x="469901" y="206375"/>
          <a:ext cx="904875"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12</xdr:col>
      <xdr:colOff>47624</xdr:colOff>
      <xdr:row>80</xdr:row>
      <xdr:rowOff>57150</xdr:rowOff>
    </xdr:from>
    <xdr:to>
      <xdr:col>22</xdr:col>
      <xdr:colOff>609599</xdr:colOff>
      <xdr:row>97</xdr:row>
      <xdr:rowOff>138112</xdr:rowOff>
    </xdr:to>
    <xdr:graphicFrame macro="">
      <xdr:nvGraphicFramePr>
        <xdr:cNvPr id="6"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oneCellAnchor>
    <xdr:from>
      <xdr:col>12</xdr:col>
      <xdr:colOff>22226</xdr:colOff>
      <xdr:row>1</xdr:row>
      <xdr:rowOff>15875</xdr:rowOff>
    </xdr:from>
    <xdr:ext cx="904875" cy="876300"/>
    <xdr:pic>
      <xdr:nvPicPr>
        <xdr:cNvPr id="7" name="Picture 6"/>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824" t="-1682" r="-824" b="-1682"/>
        <a:stretch>
          <a:fillRect/>
        </a:stretch>
      </xdr:blipFill>
      <xdr:spPr bwMode="auto">
        <a:xfrm>
          <a:off x="469901" y="206375"/>
          <a:ext cx="904875"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23</xdr:col>
      <xdr:colOff>47624</xdr:colOff>
      <xdr:row>80</xdr:row>
      <xdr:rowOff>57150</xdr:rowOff>
    </xdr:from>
    <xdr:to>
      <xdr:col>33</xdr:col>
      <xdr:colOff>609599</xdr:colOff>
      <xdr:row>97</xdr:row>
      <xdr:rowOff>138112</xdr:rowOff>
    </xdr:to>
    <xdr:graphicFrame macro="">
      <xdr:nvGraphicFramePr>
        <xdr:cNvPr id="8"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oneCellAnchor>
    <xdr:from>
      <xdr:col>23</xdr:col>
      <xdr:colOff>22226</xdr:colOff>
      <xdr:row>1</xdr:row>
      <xdr:rowOff>15875</xdr:rowOff>
    </xdr:from>
    <xdr:ext cx="904875" cy="876300"/>
    <xdr:pic>
      <xdr:nvPicPr>
        <xdr:cNvPr id="9" name="Picture 8"/>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824" t="-1682" r="-824" b="-1682"/>
        <a:stretch>
          <a:fillRect/>
        </a:stretch>
      </xdr:blipFill>
      <xdr:spPr bwMode="auto">
        <a:xfrm>
          <a:off x="469901" y="206375"/>
          <a:ext cx="904875"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34</xdr:col>
      <xdr:colOff>47624</xdr:colOff>
      <xdr:row>80</xdr:row>
      <xdr:rowOff>57150</xdr:rowOff>
    </xdr:from>
    <xdr:to>
      <xdr:col>44</xdr:col>
      <xdr:colOff>609599</xdr:colOff>
      <xdr:row>97</xdr:row>
      <xdr:rowOff>138112</xdr:rowOff>
    </xdr:to>
    <xdr:graphicFrame macro="">
      <xdr:nvGraphicFramePr>
        <xdr:cNvPr id="10" name="Chart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oneCellAnchor>
    <xdr:from>
      <xdr:col>34</xdr:col>
      <xdr:colOff>22226</xdr:colOff>
      <xdr:row>1</xdr:row>
      <xdr:rowOff>15875</xdr:rowOff>
    </xdr:from>
    <xdr:ext cx="904875" cy="876300"/>
    <xdr:pic>
      <xdr:nvPicPr>
        <xdr:cNvPr id="11" name="Picture 10"/>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824" t="-1682" r="-824" b="-1682"/>
        <a:stretch>
          <a:fillRect/>
        </a:stretch>
      </xdr:blipFill>
      <xdr:spPr bwMode="auto">
        <a:xfrm>
          <a:off x="469901" y="206375"/>
          <a:ext cx="904875"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58"/>
  <sheetViews>
    <sheetView showGridLines="0" tabSelected="1" zoomScaleNormal="100" workbookViewId="0">
      <selection activeCell="V3" sqref="V3"/>
    </sheetView>
  </sheetViews>
  <sheetFormatPr defaultRowHeight="12.75" x14ac:dyDescent="0.2"/>
  <cols>
    <col min="1" max="1" width="9.140625" style="44"/>
    <col min="2" max="6" width="15.7109375" style="44" customWidth="1"/>
    <col min="7" max="7" width="16.7109375" style="44" customWidth="1"/>
    <col min="8" max="8" width="15.7109375" style="44" customWidth="1"/>
    <col min="9" max="9" width="9.140625" style="44"/>
    <col min="10" max="10" width="5.7109375" style="44" customWidth="1"/>
    <col min="11" max="16384" width="9.140625" style="44"/>
  </cols>
  <sheetData>
    <row r="1" spans="2:11" ht="15" customHeight="1" x14ac:dyDescent="0.2"/>
    <row r="2" spans="2:11" ht="15" customHeight="1" x14ac:dyDescent="0.2"/>
    <row r="3" spans="2:11" ht="15" customHeight="1" x14ac:dyDescent="0.25">
      <c r="B3" s="146"/>
      <c r="C3" s="146"/>
      <c r="D3" s="146"/>
      <c r="E3" s="146"/>
      <c r="F3" s="146"/>
      <c r="G3" s="146"/>
      <c r="H3" s="146"/>
      <c r="I3" s="219"/>
      <c r="J3" s="219"/>
      <c r="K3" s="219"/>
    </row>
    <row r="4" spans="2:11" ht="15" customHeight="1" x14ac:dyDescent="0.25">
      <c r="B4" s="234" t="s">
        <v>226</v>
      </c>
      <c r="C4" s="234"/>
      <c r="D4" s="234"/>
      <c r="E4" s="234"/>
      <c r="F4" s="234"/>
      <c r="G4" s="234"/>
      <c r="H4" s="234"/>
      <c r="I4" s="219"/>
      <c r="J4" s="219"/>
      <c r="K4" s="219"/>
    </row>
    <row r="5" spans="2:11" ht="15" customHeight="1" x14ac:dyDescent="0.25">
      <c r="B5" s="58"/>
      <c r="C5" s="58"/>
      <c r="D5" s="58"/>
      <c r="E5" s="58"/>
      <c r="F5" s="58"/>
      <c r="G5" s="58"/>
      <c r="H5" s="58"/>
      <c r="I5" s="220"/>
      <c r="J5" s="220"/>
      <c r="K5" s="220"/>
    </row>
    <row r="6" spans="2:11" ht="15" customHeight="1" x14ac:dyDescent="0.2">
      <c r="B6" s="48" t="s">
        <v>80</v>
      </c>
      <c r="C6" s="48"/>
      <c r="D6" s="48"/>
      <c r="E6" s="48"/>
      <c r="F6" s="48"/>
      <c r="G6" s="48"/>
      <c r="H6" s="48"/>
      <c r="I6" s="45"/>
      <c r="J6" s="45"/>
      <c r="K6" s="45"/>
    </row>
    <row r="7" spans="2:11" ht="15" customHeight="1" x14ac:dyDescent="0.2">
      <c r="B7" s="230" t="s">
        <v>79</v>
      </c>
      <c r="C7" s="230"/>
      <c r="D7" s="230"/>
      <c r="E7" s="230"/>
      <c r="F7" s="230"/>
      <c r="G7" s="230"/>
      <c r="H7" s="230"/>
      <c r="I7" s="221"/>
      <c r="J7" s="221"/>
      <c r="K7" s="221"/>
    </row>
    <row r="8" spans="2:11" ht="15" customHeight="1" x14ac:dyDescent="0.2">
      <c r="B8" s="230" t="s">
        <v>78</v>
      </c>
      <c r="C8" s="230"/>
      <c r="D8" s="230"/>
      <c r="E8" s="230"/>
      <c r="F8" s="230"/>
      <c r="G8" s="230"/>
      <c r="H8" s="230"/>
      <c r="I8" s="221"/>
      <c r="J8" s="221"/>
      <c r="K8" s="221"/>
    </row>
    <row r="9" spans="2:11" ht="15" customHeight="1" x14ac:dyDescent="0.2">
      <c r="B9" s="217"/>
      <c r="C9" s="218"/>
      <c r="D9" s="218"/>
      <c r="E9" s="218"/>
      <c r="F9" s="218"/>
      <c r="G9" s="218"/>
      <c r="H9" s="218"/>
      <c r="I9" s="221"/>
      <c r="J9" s="221"/>
      <c r="K9" s="221"/>
    </row>
    <row r="10" spans="2:11" ht="15" customHeight="1" x14ac:dyDescent="0.2">
      <c r="B10" s="53" t="s">
        <v>77</v>
      </c>
      <c r="C10" s="53"/>
      <c r="D10" s="53"/>
      <c r="E10" s="53"/>
      <c r="F10" s="53"/>
      <c r="G10" s="53"/>
      <c r="H10" s="53"/>
      <c r="I10" s="47"/>
      <c r="J10" s="47"/>
      <c r="K10" s="47"/>
    </row>
    <row r="11" spans="2:11" ht="15" customHeight="1" x14ac:dyDescent="0.2">
      <c r="B11" s="53" t="s">
        <v>223</v>
      </c>
      <c r="C11" s="53"/>
      <c r="D11" s="53"/>
      <c r="E11" s="53"/>
      <c r="F11" s="53"/>
      <c r="G11" s="53"/>
      <c r="H11" s="53"/>
      <c r="I11" s="222"/>
      <c r="J11" s="222"/>
      <c r="K11" s="222"/>
    </row>
    <row r="12" spans="2:11" ht="15" customHeight="1" x14ac:dyDescent="0.25">
      <c r="B12" s="235" t="s">
        <v>76</v>
      </c>
      <c r="C12" s="235"/>
      <c r="D12" s="235"/>
      <c r="E12" s="235"/>
      <c r="F12" s="235"/>
      <c r="G12" s="235"/>
      <c r="H12" s="235"/>
      <c r="I12" s="222"/>
      <c r="J12" s="222"/>
      <c r="K12" s="222"/>
    </row>
    <row r="13" spans="2:11" ht="15" customHeight="1" x14ac:dyDescent="0.2">
      <c r="B13" s="54"/>
      <c r="C13" s="57"/>
      <c r="D13" s="57"/>
      <c r="E13" s="57"/>
      <c r="F13" s="57"/>
      <c r="G13" s="57"/>
      <c r="H13" s="57"/>
      <c r="I13" s="223"/>
      <c r="J13" s="223"/>
      <c r="K13" s="223"/>
    </row>
    <row r="14" spans="2:11" ht="15" customHeight="1" x14ac:dyDescent="0.2">
      <c r="B14" s="53" t="s">
        <v>75</v>
      </c>
      <c r="C14" s="53"/>
      <c r="D14" s="53"/>
      <c r="E14" s="53"/>
      <c r="F14" s="53"/>
      <c r="G14" s="53"/>
      <c r="H14" s="53"/>
      <c r="I14" s="47"/>
      <c r="J14" s="47"/>
      <c r="K14" s="47"/>
    </row>
    <row r="15" spans="2:11" ht="15" customHeight="1" x14ac:dyDescent="0.2">
      <c r="B15" s="230" t="s">
        <v>225</v>
      </c>
      <c r="C15" s="230"/>
      <c r="D15" s="230"/>
      <c r="E15" s="230"/>
      <c r="F15" s="230"/>
      <c r="G15" s="230"/>
      <c r="H15" s="230"/>
      <c r="I15" s="47"/>
      <c r="J15" s="47"/>
      <c r="K15" s="47"/>
    </row>
    <row r="16" spans="2:11" ht="15" customHeight="1" x14ac:dyDescent="0.2">
      <c r="B16" s="230" t="s">
        <v>224</v>
      </c>
      <c r="C16" s="230"/>
      <c r="D16" s="230"/>
      <c r="E16" s="230"/>
      <c r="F16" s="230"/>
      <c r="G16" s="230"/>
      <c r="H16" s="230"/>
      <c r="I16" s="222"/>
      <c r="J16" s="222"/>
      <c r="K16" s="222"/>
    </row>
    <row r="17" spans="2:11" ht="15" customHeight="1" x14ac:dyDescent="0.25">
      <c r="B17" s="236" t="s">
        <v>65</v>
      </c>
      <c r="C17" s="236"/>
      <c r="D17" s="236"/>
      <c r="E17" s="236"/>
      <c r="F17" s="236"/>
      <c r="G17" s="236"/>
      <c r="H17" s="236"/>
      <c r="I17" s="224"/>
      <c r="J17" s="224"/>
      <c r="K17" s="224"/>
    </row>
    <row r="18" spans="2:11" ht="15" customHeight="1" x14ac:dyDescent="0.2">
      <c r="B18" s="54"/>
      <c r="C18" s="54"/>
      <c r="D18" s="54"/>
      <c r="E18" s="54"/>
      <c r="F18" s="54"/>
      <c r="G18" s="54"/>
      <c r="H18" s="54"/>
      <c r="I18" s="225"/>
      <c r="J18" s="225"/>
      <c r="K18" s="225"/>
    </row>
    <row r="19" spans="2:11" ht="15" customHeight="1" x14ac:dyDescent="0.2">
      <c r="B19" s="53" t="s">
        <v>227</v>
      </c>
      <c r="C19" s="53"/>
      <c r="D19" s="53"/>
      <c r="E19" s="53"/>
      <c r="F19" s="53"/>
      <c r="G19" s="53"/>
      <c r="H19" s="53"/>
      <c r="I19" s="47"/>
      <c r="J19" s="47"/>
      <c r="K19" s="47"/>
    </row>
    <row r="20" spans="2:11" ht="15" customHeight="1" x14ac:dyDescent="0.2">
      <c r="B20" s="53" t="s">
        <v>228</v>
      </c>
      <c r="C20" s="53"/>
      <c r="D20" s="53"/>
      <c r="E20" s="53"/>
      <c r="F20" s="53"/>
      <c r="G20" s="53"/>
      <c r="H20" s="53"/>
      <c r="I20" s="47"/>
      <c r="J20" s="47"/>
      <c r="K20" s="47"/>
    </row>
    <row r="21" spans="2:11" ht="15" customHeight="1" x14ac:dyDescent="0.2">
      <c r="B21" s="53"/>
      <c r="C21" s="53"/>
      <c r="D21" s="53"/>
      <c r="E21" s="53"/>
      <c r="F21" s="53"/>
      <c r="G21" s="53"/>
      <c r="H21" s="53"/>
      <c r="I21" s="47"/>
      <c r="J21" s="47"/>
      <c r="K21" s="47"/>
    </row>
    <row r="22" spans="2:11" ht="15" customHeight="1" x14ac:dyDescent="0.2">
      <c r="B22" s="216" t="s">
        <v>209</v>
      </c>
      <c r="C22" s="214" t="s">
        <v>212</v>
      </c>
      <c r="D22" s="214" t="s">
        <v>214</v>
      </c>
      <c r="E22" s="214" t="s">
        <v>215</v>
      </c>
      <c r="F22" s="214" t="s">
        <v>216</v>
      </c>
      <c r="G22" s="214" t="s">
        <v>218</v>
      </c>
      <c r="H22" s="214" t="s">
        <v>220</v>
      </c>
      <c r="I22" s="47"/>
      <c r="J22" s="47"/>
      <c r="K22" s="47"/>
    </row>
    <row r="23" spans="2:11" ht="15" customHeight="1" x14ac:dyDescent="0.2">
      <c r="B23" s="215" t="s">
        <v>210</v>
      </c>
      <c r="C23" s="215" t="s">
        <v>210</v>
      </c>
      <c r="D23" s="215" t="s">
        <v>210</v>
      </c>
      <c r="E23" s="215" t="s">
        <v>210</v>
      </c>
      <c r="F23" s="215" t="s">
        <v>210</v>
      </c>
      <c r="G23" s="215" t="s">
        <v>210</v>
      </c>
      <c r="H23" s="215" t="s">
        <v>210</v>
      </c>
      <c r="I23" s="226"/>
      <c r="J23" s="201"/>
      <c r="K23" s="227"/>
    </row>
    <row r="24" spans="2:11" ht="15" customHeight="1" x14ac:dyDescent="0.2">
      <c r="B24" s="237" t="s">
        <v>211</v>
      </c>
      <c r="C24" s="237" t="s">
        <v>213</v>
      </c>
      <c r="D24" s="243" t="s">
        <v>33</v>
      </c>
      <c r="E24" s="237" t="s">
        <v>222</v>
      </c>
      <c r="F24" s="231" t="s">
        <v>217</v>
      </c>
      <c r="G24" s="231" t="s">
        <v>219</v>
      </c>
      <c r="H24" s="231" t="s">
        <v>221</v>
      </c>
      <c r="I24" s="226"/>
      <c r="J24" s="201"/>
      <c r="K24" s="227"/>
    </row>
    <row r="25" spans="2:11" ht="15" customHeight="1" x14ac:dyDescent="0.2">
      <c r="B25" s="238"/>
      <c r="C25" s="238"/>
      <c r="D25" s="244"/>
      <c r="E25" s="238"/>
      <c r="F25" s="232"/>
      <c r="G25" s="232"/>
      <c r="H25" s="232"/>
      <c r="I25" s="226"/>
      <c r="J25" s="201"/>
      <c r="K25" s="227"/>
    </row>
    <row r="26" spans="2:11" ht="15" customHeight="1" x14ac:dyDescent="0.2">
      <c r="B26" s="239"/>
      <c r="C26" s="239"/>
      <c r="D26" s="245"/>
      <c r="E26" s="239"/>
      <c r="F26" s="233"/>
      <c r="G26" s="233"/>
      <c r="H26" s="233"/>
      <c r="I26" s="226"/>
      <c r="J26" s="201"/>
      <c r="K26" s="227"/>
    </row>
    <row r="27" spans="2:11" ht="15" customHeight="1" x14ac:dyDescent="0.2">
      <c r="B27" s="53"/>
      <c r="C27" s="51"/>
      <c r="D27" s="51"/>
      <c r="E27" s="51"/>
      <c r="F27" s="51"/>
      <c r="G27" s="51"/>
      <c r="H27" s="51"/>
      <c r="I27" s="46"/>
      <c r="J27" s="46"/>
      <c r="K27" s="46"/>
    </row>
    <row r="28" spans="2:11" ht="15" customHeight="1" x14ac:dyDescent="0.2">
      <c r="B28" s="53" t="s">
        <v>74</v>
      </c>
      <c r="C28" s="53"/>
      <c r="D28" s="53"/>
      <c r="E28" s="53"/>
      <c r="F28" s="53"/>
      <c r="G28" s="53"/>
      <c r="H28" s="53"/>
      <c r="I28" s="47"/>
      <c r="J28" s="47"/>
      <c r="K28" s="47"/>
    </row>
    <row r="29" spans="2:11" ht="15" customHeight="1" x14ac:dyDescent="0.2">
      <c r="B29" s="53" t="s">
        <v>73</v>
      </c>
      <c r="C29" s="53"/>
      <c r="D29" s="53"/>
      <c r="E29" s="53"/>
      <c r="F29" s="53"/>
      <c r="G29" s="53"/>
      <c r="H29" s="53"/>
      <c r="I29" s="47"/>
      <c r="J29" s="47"/>
      <c r="K29" s="47"/>
    </row>
    <row r="30" spans="2:11" ht="15" customHeight="1" x14ac:dyDescent="0.2">
      <c r="B30" s="54"/>
      <c r="C30" s="54"/>
      <c r="D30" s="54"/>
      <c r="E30" s="54"/>
      <c r="F30" s="54"/>
      <c r="G30" s="54"/>
      <c r="H30" s="54"/>
      <c r="I30" s="225"/>
      <c r="J30" s="225"/>
      <c r="K30" s="225"/>
    </row>
    <row r="31" spans="2:11" ht="15" customHeight="1" x14ac:dyDescent="0.2">
      <c r="B31" s="48" t="s">
        <v>72</v>
      </c>
      <c r="C31" s="54"/>
      <c r="D31" s="54"/>
      <c r="E31" s="54"/>
      <c r="F31" s="54"/>
      <c r="G31" s="54"/>
      <c r="H31" s="54"/>
      <c r="I31" s="225"/>
      <c r="J31" s="225"/>
      <c r="K31" s="225"/>
    </row>
    <row r="32" spans="2:11" ht="15" customHeight="1" x14ac:dyDescent="0.2">
      <c r="B32" s="48" t="s">
        <v>71</v>
      </c>
      <c r="C32" s="54"/>
      <c r="D32" s="54"/>
      <c r="E32" s="54"/>
      <c r="F32" s="54"/>
      <c r="G32" s="54"/>
      <c r="H32" s="54"/>
      <c r="I32" s="225"/>
      <c r="J32" s="225"/>
      <c r="K32" s="225"/>
    </row>
    <row r="33" spans="2:11" ht="15" customHeight="1" x14ac:dyDescent="0.2">
      <c r="B33" s="48"/>
      <c r="C33" s="54"/>
      <c r="D33" s="54"/>
      <c r="E33" s="54"/>
      <c r="F33" s="54"/>
      <c r="G33" s="54"/>
      <c r="H33" s="54"/>
      <c r="I33" s="225"/>
      <c r="J33" s="225"/>
      <c r="K33" s="225"/>
    </row>
    <row r="34" spans="2:11" ht="15" customHeight="1" x14ac:dyDescent="0.2">
      <c r="B34" s="48" t="s">
        <v>70</v>
      </c>
      <c r="C34" s="54"/>
      <c r="D34" s="54"/>
      <c r="E34" s="54"/>
      <c r="F34" s="54"/>
      <c r="G34" s="54"/>
      <c r="H34" s="54"/>
      <c r="I34" s="225"/>
      <c r="J34" s="225"/>
      <c r="K34" s="225"/>
    </row>
    <row r="35" spans="2:11" ht="15" customHeight="1" x14ac:dyDescent="0.2">
      <c r="B35" s="48" t="s">
        <v>69</v>
      </c>
      <c r="C35" s="54"/>
      <c r="D35" s="54"/>
      <c r="E35" s="54"/>
      <c r="F35" s="54"/>
      <c r="G35" s="54"/>
      <c r="H35" s="54"/>
      <c r="I35" s="225"/>
      <c r="J35" s="225"/>
      <c r="K35" s="225"/>
    </row>
    <row r="36" spans="2:11" ht="15" customHeight="1" x14ac:dyDescent="0.2">
      <c r="B36" s="54"/>
      <c r="C36" s="54"/>
      <c r="D36" s="54"/>
      <c r="E36" s="54"/>
      <c r="F36" s="54"/>
      <c r="G36" s="54"/>
      <c r="H36" s="54"/>
      <c r="I36" s="225"/>
      <c r="J36" s="225"/>
      <c r="K36" s="225"/>
    </row>
    <row r="37" spans="2:11" ht="15" customHeight="1" x14ac:dyDescent="0.2">
      <c r="B37" s="53" t="s">
        <v>68</v>
      </c>
      <c r="C37" s="53"/>
      <c r="D37" s="53"/>
      <c r="E37" s="53"/>
      <c r="F37" s="53"/>
      <c r="G37" s="53"/>
      <c r="H37" s="53"/>
      <c r="I37" s="47"/>
      <c r="J37" s="47"/>
      <c r="K37" s="47"/>
    </row>
    <row r="38" spans="2:11" ht="15" customHeight="1" x14ac:dyDescent="0.2">
      <c r="B38" s="53" t="s">
        <v>67</v>
      </c>
      <c r="C38" s="53"/>
      <c r="D38" s="53"/>
      <c r="E38" s="53"/>
      <c r="F38" s="53"/>
      <c r="G38" s="53"/>
      <c r="H38" s="53"/>
      <c r="I38" s="47"/>
      <c r="J38" s="47"/>
      <c r="K38" s="47"/>
    </row>
    <row r="39" spans="2:11" ht="15" customHeight="1" x14ac:dyDescent="0.2">
      <c r="B39" s="53" t="s">
        <v>66</v>
      </c>
      <c r="C39" s="53"/>
      <c r="D39" s="53"/>
      <c r="E39" s="53"/>
      <c r="F39" s="53"/>
      <c r="G39" s="53"/>
      <c r="H39" s="53"/>
      <c r="I39" s="47"/>
      <c r="J39" s="47"/>
      <c r="K39" s="47"/>
    </row>
    <row r="40" spans="2:11" ht="15" customHeight="1" x14ac:dyDescent="0.25">
      <c r="B40" s="52"/>
      <c r="C40" s="52" t="s">
        <v>65</v>
      </c>
      <c r="D40" s="52"/>
      <c r="E40" s="52"/>
      <c r="F40" s="52"/>
      <c r="G40" s="52"/>
      <c r="H40" s="52"/>
      <c r="I40" s="228"/>
      <c r="J40" s="228"/>
      <c r="K40" s="228"/>
    </row>
    <row r="41" spans="2:11" ht="15" customHeight="1" x14ac:dyDescent="0.2">
      <c r="B41" s="51"/>
      <c r="C41" s="51"/>
      <c r="D41" s="51"/>
      <c r="E41" s="51"/>
      <c r="F41" s="51"/>
      <c r="G41" s="51"/>
      <c r="H41" s="51"/>
      <c r="I41" s="46"/>
      <c r="J41" s="46"/>
      <c r="K41" s="46"/>
    </row>
    <row r="42" spans="2:11" ht="15" customHeight="1" x14ac:dyDescent="0.2">
      <c r="B42" s="50" t="s">
        <v>64</v>
      </c>
      <c r="C42" s="50"/>
      <c r="D42" s="50"/>
      <c r="E42" s="50"/>
      <c r="F42" s="50"/>
      <c r="G42" s="50"/>
      <c r="H42" s="50"/>
      <c r="I42" s="229"/>
      <c r="J42" s="229"/>
      <c r="K42" s="229"/>
    </row>
    <row r="43" spans="2:11" ht="15" customHeight="1" x14ac:dyDescent="0.2">
      <c r="B43" s="50" t="s">
        <v>207</v>
      </c>
      <c r="C43" s="50"/>
      <c r="D43" s="50"/>
      <c r="E43" s="50"/>
      <c r="F43" s="50"/>
      <c r="G43" s="50"/>
      <c r="H43" s="50"/>
      <c r="I43" s="229"/>
      <c r="J43" s="229"/>
      <c r="K43" s="229"/>
    </row>
    <row r="44" spans="2:11" ht="15" customHeight="1" x14ac:dyDescent="0.2">
      <c r="B44" s="50"/>
      <c r="C44" s="50"/>
      <c r="D44" s="50"/>
      <c r="E44" s="50"/>
      <c r="F44" s="50"/>
      <c r="G44" s="50"/>
      <c r="H44" s="50"/>
      <c r="I44" s="229"/>
      <c r="J44" s="229"/>
      <c r="K44" s="229"/>
    </row>
    <row r="45" spans="2:11" ht="15" customHeight="1" x14ac:dyDescent="0.2">
      <c r="B45" s="48" t="s">
        <v>205</v>
      </c>
      <c r="C45" s="50"/>
      <c r="D45" s="50"/>
      <c r="E45" s="50"/>
      <c r="F45" s="50"/>
      <c r="G45" s="50"/>
      <c r="H45" s="50"/>
      <c r="I45" s="229"/>
      <c r="J45" s="229"/>
      <c r="K45" s="229"/>
    </row>
    <row r="46" spans="2:11" ht="15" customHeight="1" x14ac:dyDescent="0.2">
      <c r="B46" s="50" t="s">
        <v>206</v>
      </c>
      <c r="C46" s="50"/>
      <c r="D46" s="50"/>
      <c r="E46" s="50"/>
      <c r="F46" s="50"/>
      <c r="G46" s="50"/>
      <c r="H46" s="50"/>
      <c r="I46" s="229"/>
      <c r="J46" s="229"/>
      <c r="K46" s="229"/>
    </row>
    <row r="47" spans="2:11" ht="15" customHeight="1" x14ac:dyDescent="0.2">
      <c r="B47" s="48"/>
      <c r="C47" s="48"/>
      <c r="D47" s="48"/>
      <c r="E47" s="48"/>
      <c r="F47" s="48"/>
      <c r="G47" s="48"/>
      <c r="H47" s="48"/>
      <c r="I47" s="45"/>
      <c r="J47" s="45"/>
      <c r="K47" s="45"/>
    </row>
    <row r="48" spans="2:11" ht="15" customHeight="1" x14ac:dyDescent="0.2">
      <c r="B48" s="48" t="s">
        <v>204</v>
      </c>
      <c r="C48" s="48"/>
      <c r="D48" s="48"/>
      <c r="E48" s="48"/>
      <c r="F48" s="48"/>
      <c r="G48" s="48"/>
      <c r="H48" s="48"/>
      <c r="I48" s="45"/>
      <c r="J48" s="45"/>
      <c r="K48" s="45"/>
    </row>
    <row r="49" spans="2:11" ht="15" customHeight="1" x14ac:dyDescent="0.25">
      <c r="B49" s="48"/>
      <c r="C49" s="48"/>
      <c r="D49" s="49" t="s">
        <v>63</v>
      </c>
      <c r="E49" s="48"/>
      <c r="F49" s="48"/>
      <c r="G49" s="48"/>
      <c r="H49" s="48"/>
      <c r="I49" s="45"/>
      <c r="J49" s="45"/>
      <c r="K49" s="45"/>
    </row>
    <row r="50" spans="2:11" ht="15" customHeight="1" x14ac:dyDescent="0.2">
      <c r="B50" s="240"/>
      <c r="C50" s="241"/>
      <c r="D50" s="241"/>
      <c r="E50" s="242"/>
      <c r="F50" s="242"/>
      <c r="G50" s="242"/>
      <c r="H50" s="242"/>
      <c r="I50" s="242"/>
      <c r="J50" s="242"/>
      <c r="K50" s="242"/>
    </row>
    <row r="51" spans="2:11" ht="15" customHeight="1" x14ac:dyDescent="0.2">
      <c r="B51" s="47"/>
      <c r="C51" s="47"/>
      <c r="D51" s="47"/>
      <c r="E51" s="47"/>
      <c r="F51" s="47"/>
      <c r="G51" s="47"/>
      <c r="H51" s="47"/>
      <c r="I51" s="47"/>
      <c r="J51" s="47"/>
      <c r="K51" s="47"/>
    </row>
    <row r="52" spans="2:11" ht="15" customHeight="1" x14ac:dyDescent="0.2">
      <c r="B52" s="47"/>
      <c r="C52" s="47"/>
      <c r="D52" s="47"/>
      <c r="E52" s="47"/>
      <c r="F52" s="47"/>
      <c r="G52" s="47"/>
      <c r="H52" s="47"/>
      <c r="I52" s="47"/>
      <c r="J52" s="47"/>
      <c r="K52" s="47"/>
    </row>
    <row r="53" spans="2:11" ht="15" customHeight="1" x14ac:dyDescent="0.2">
      <c r="B53" s="47"/>
      <c r="C53" s="47"/>
      <c r="D53" s="47"/>
      <c r="E53" s="47"/>
      <c r="F53" s="47"/>
      <c r="G53" s="47"/>
      <c r="H53" s="47"/>
      <c r="I53" s="47"/>
      <c r="J53" s="47"/>
      <c r="K53" s="47"/>
    </row>
    <row r="54" spans="2:11" ht="15" customHeight="1" x14ac:dyDescent="0.2">
      <c r="B54" s="46"/>
      <c r="C54" s="46"/>
      <c r="D54" s="46"/>
      <c r="E54" s="46"/>
      <c r="F54" s="46"/>
      <c r="G54" s="46"/>
      <c r="H54" s="46"/>
      <c r="I54" s="46"/>
      <c r="J54" s="46"/>
      <c r="K54" s="46"/>
    </row>
    <row r="55" spans="2:11" ht="15" customHeight="1" x14ac:dyDescent="0.2">
      <c r="B55" s="45"/>
      <c r="C55" s="45"/>
      <c r="D55" s="45"/>
      <c r="E55" s="45"/>
      <c r="F55" s="45"/>
      <c r="G55" s="45"/>
      <c r="H55" s="45"/>
      <c r="I55" s="45"/>
      <c r="J55" s="45"/>
      <c r="K55" s="45"/>
    </row>
    <row r="56" spans="2:11" ht="15" customHeight="1" x14ac:dyDescent="0.2">
      <c r="B56" s="45"/>
      <c r="C56" s="45"/>
      <c r="D56" s="45"/>
      <c r="E56" s="45"/>
      <c r="F56" s="45"/>
      <c r="G56" s="45"/>
      <c r="H56" s="45"/>
      <c r="I56" s="45"/>
      <c r="J56" s="45"/>
      <c r="K56" s="45"/>
    </row>
    <row r="57" spans="2:11" ht="15" customHeight="1" x14ac:dyDescent="0.2">
      <c r="B57" s="45"/>
      <c r="C57" s="45"/>
      <c r="D57" s="45"/>
      <c r="E57" s="45"/>
      <c r="F57" s="45"/>
      <c r="G57" s="45"/>
      <c r="H57" s="45"/>
      <c r="I57" s="45"/>
      <c r="J57" s="45"/>
      <c r="K57" s="45"/>
    </row>
    <row r="58" spans="2:11" ht="15" customHeight="1" x14ac:dyDescent="0.2">
      <c r="B58" s="45"/>
      <c r="C58" s="45"/>
      <c r="D58" s="45"/>
      <c r="E58" s="45"/>
      <c r="F58" s="45"/>
      <c r="G58" s="45"/>
      <c r="H58" s="45"/>
      <c r="I58" s="45"/>
      <c r="J58" s="45"/>
      <c r="K58" s="45"/>
    </row>
  </sheetData>
  <sheetProtection password="E537" sheet="1" objects="1" scenarios="1" selectLockedCells="1"/>
  <mergeCells count="11">
    <mergeCell ref="B50:K50"/>
    <mergeCell ref="B24:B26"/>
    <mergeCell ref="C24:C26"/>
    <mergeCell ref="D24:D26"/>
    <mergeCell ref="G24:G26"/>
    <mergeCell ref="H24:H26"/>
    <mergeCell ref="B4:H4"/>
    <mergeCell ref="B12:H12"/>
    <mergeCell ref="B17:H17"/>
    <mergeCell ref="E24:E26"/>
    <mergeCell ref="F24:F26"/>
  </mergeCells>
  <pageMargins left="0.7" right="0.7" top="0.75" bottom="0.75" header="0.3" footer="0.3"/>
  <pageSetup scale="81" orientation="portrait" r:id="rId1"/>
  <rowBreaks count="1" manualBreakCount="1">
    <brk id="49" min="1" max="10"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CN63"/>
  <sheetViews>
    <sheetView zoomScaleNormal="100" workbookViewId="0">
      <selection activeCell="D6" sqref="D6:F6"/>
    </sheetView>
  </sheetViews>
  <sheetFormatPr defaultRowHeight="12.75" x14ac:dyDescent="0.2"/>
  <cols>
    <col min="1" max="1" width="9.140625" style="44"/>
    <col min="2" max="3" width="10.28515625" style="44" customWidth="1"/>
    <col min="4" max="8" width="13.85546875" style="44" bestFit="1" customWidth="1"/>
    <col min="9" max="11" width="13.85546875" style="44" customWidth="1"/>
    <col min="12" max="19" width="9.140625" style="44"/>
    <col min="20" max="23" width="9.140625" style="44" customWidth="1"/>
    <col min="24" max="24" width="11.42578125" style="44" customWidth="1"/>
    <col min="25" max="26" width="9.140625" style="44" customWidth="1"/>
    <col min="27" max="27" width="9.140625" style="44"/>
    <col min="28" max="28" width="10" style="44" customWidth="1"/>
    <col min="29" max="29" width="12.5703125" style="44" customWidth="1"/>
    <col min="30" max="16384" width="9.140625" style="44"/>
  </cols>
  <sheetData>
    <row r="2" spans="2:92" ht="18" x14ac:dyDescent="0.25">
      <c r="B2" s="146"/>
      <c r="C2" s="146"/>
      <c r="D2" s="146"/>
      <c r="E2" s="146"/>
      <c r="F2" s="146"/>
      <c r="G2" s="146"/>
      <c r="H2" s="146"/>
      <c r="I2" s="146"/>
      <c r="J2" s="146"/>
      <c r="K2" s="145" t="s">
        <v>177</v>
      </c>
    </row>
    <row r="3" spans="2:92" ht="18" x14ac:dyDescent="0.25">
      <c r="B3" s="58"/>
      <c r="C3" s="58"/>
      <c r="D3" s="144" t="s">
        <v>15</v>
      </c>
      <c r="E3" s="143"/>
      <c r="F3" s="143"/>
      <c r="G3" s="143"/>
      <c r="H3" s="143"/>
      <c r="I3" s="143"/>
      <c r="J3" s="143"/>
      <c r="K3" s="58"/>
    </row>
    <row r="4" spans="2:92" ht="23.25" x14ac:dyDescent="0.35">
      <c r="B4" s="58"/>
      <c r="C4" s="58"/>
      <c r="D4" s="142" t="s">
        <v>81</v>
      </c>
      <c r="E4" s="140"/>
      <c r="F4" s="140"/>
      <c r="G4" s="140"/>
      <c r="H4" s="140"/>
      <c r="I4" s="140"/>
      <c r="J4" s="141">
        <v>2014</v>
      </c>
      <c r="K4" s="140"/>
    </row>
    <row r="5" spans="2:92" ht="15" customHeight="1" x14ac:dyDescent="0.25">
      <c r="B5" s="58"/>
      <c r="C5" s="139"/>
      <c r="D5" s="138"/>
      <c r="E5" s="138"/>
      <c r="F5" s="138"/>
      <c r="G5" s="287" t="s">
        <v>176</v>
      </c>
      <c r="H5" s="300" t="s">
        <v>208</v>
      </c>
      <c r="I5" s="301"/>
      <c r="J5" s="301"/>
      <c r="K5" s="302"/>
      <c r="W5" s="44">
        <v>-1</v>
      </c>
      <c r="X5" s="44">
        <v>-2</v>
      </c>
      <c r="Y5" s="44">
        <v>-3</v>
      </c>
      <c r="Z5" s="44">
        <v>-4</v>
      </c>
      <c r="AA5" s="44">
        <v>-5</v>
      </c>
      <c r="AB5" s="44">
        <v>-6</v>
      </c>
      <c r="AC5" s="44">
        <v>-7</v>
      </c>
      <c r="AD5" s="44">
        <v>-8</v>
      </c>
      <c r="AE5" s="44">
        <v>-9</v>
      </c>
      <c r="AF5" s="44">
        <v>-10</v>
      </c>
      <c r="AG5" s="44">
        <v>-11</v>
      </c>
      <c r="AH5" s="44">
        <v>-12</v>
      </c>
      <c r="AI5" s="44">
        <v>-13</v>
      </c>
      <c r="AJ5" s="44">
        <v>-14</v>
      </c>
      <c r="AK5" s="44">
        <v>-15</v>
      </c>
      <c r="AL5" s="44">
        <v>-16</v>
      </c>
      <c r="AM5" s="44">
        <v>-17</v>
      </c>
      <c r="AN5" s="44">
        <v>-18</v>
      </c>
      <c r="AO5" s="44">
        <v>-19</v>
      </c>
      <c r="AP5" s="44">
        <v>-20</v>
      </c>
      <c r="AQ5" s="44">
        <v>-21</v>
      </c>
      <c r="AR5" s="44">
        <v>-22</v>
      </c>
      <c r="AS5" s="44">
        <v>-23</v>
      </c>
      <c r="AT5" s="44">
        <v>-24</v>
      </c>
      <c r="AU5" s="44">
        <v>-25</v>
      </c>
      <c r="AV5" s="44">
        <v>-26</v>
      </c>
      <c r="AW5" s="44">
        <v>-27</v>
      </c>
      <c r="AX5" s="44">
        <v>-28</v>
      </c>
      <c r="AY5" s="44">
        <v>-29</v>
      </c>
      <c r="AZ5" s="44">
        <v>-30</v>
      </c>
      <c r="BA5" s="44">
        <v>-31</v>
      </c>
      <c r="BB5" s="44">
        <v>-32</v>
      </c>
      <c r="BC5" s="44">
        <v>-33</v>
      </c>
      <c r="BD5" s="44">
        <v>-34</v>
      </c>
      <c r="BE5" s="44">
        <v>-35</v>
      </c>
      <c r="BF5" s="44">
        <v>-36</v>
      </c>
      <c r="BG5" s="44">
        <v>-37</v>
      </c>
      <c r="BH5" s="44">
        <v>-38</v>
      </c>
      <c r="BI5" s="44">
        <v>-39</v>
      </c>
      <c r="BJ5" s="44">
        <v>-40</v>
      </c>
      <c r="BK5" s="44">
        <v>-41</v>
      </c>
      <c r="BL5" s="44">
        <v>-42</v>
      </c>
      <c r="BM5" s="44">
        <v>-43</v>
      </c>
      <c r="BN5" s="44">
        <v>-44</v>
      </c>
      <c r="BO5" s="44">
        <v>-45</v>
      </c>
      <c r="BP5" s="44">
        <v>-46</v>
      </c>
      <c r="BQ5" s="44">
        <v>-47</v>
      </c>
      <c r="BR5" s="44">
        <v>-48</v>
      </c>
      <c r="BS5" s="44">
        <v>-49</v>
      </c>
      <c r="BT5" s="44">
        <v>-50</v>
      </c>
      <c r="BU5" s="44">
        <v>-51</v>
      </c>
      <c r="BV5" s="44">
        <v>-52</v>
      </c>
      <c r="BW5" s="44">
        <v>-53</v>
      </c>
      <c r="BX5" s="44">
        <v>-54</v>
      </c>
      <c r="BY5" s="44">
        <v>-55</v>
      </c>
      <c r="BZ5" s="44">
        <v>-56</v>
      </c>
      <c r="CA5" s="44">
        <v>-57</v>
      </c>
      <c r="CB5" s="44">
        <v>-58</v>
      </c>
      <c r="CC5" s="44">
        <v>-59</v>
      </c>
      <c r="CD5" s="44">
        <v>-60</v>
      </c>
      <c r="CE5" s="44">
        <v>-61</v>
      </c>
      <c r="CF5" s="44">
        <v>-62</v>
      </c>
      <c r="CG5" s="44">
        <v>-63</v>
      </c>
      <c r="CH5" s="44">
        <v>-64</v>
      </c>
      <c r="CI5" s="44">
        <v>-65</v>
      </c>
      <c r="CJ5" s="44">
        <v>-66</v>
      </c>
      <c r="CK5" s="44">
        <v>-67</v>
      </c>
      <c r="CL5" s="44">
        <v>-68</v>
      </c>
      <c r="CM5" s="44">
        <v>-69</v>
      </c>
      <c r="CN5" s="44">
        <v>-70</v>
      </c>
    </row>
    <row r="6" spans="2:92" ht="15" x14ac:dyDescent="0.2">
      <c r="B6" s="248" t="s">
        <v>175</v>
      </c>
      <c r="C6" s="248"/>
      <c r="D6" s="275"/>
      <c r="E6" s="275"/>
      <c r="F6" s="275"/>
      <c r="G6" s="287"/>
      <c r="H6" s="284"/>
      <c r="I6" s="285"/>
      <c r="J6" s="285"/>
      <c r="K6" s="286"/>
      <c r="P6" s="131" t="s">
        <v>94</v>
      </c>
      <c r="Q6" s="44" t="s">
        <v>174</v>
      </c>
      <c r="T6" s="131" t="s">
        <v>106</v>
      </c>
      <c r="U6" s="131" t="s">
        <v>105</v>
      </c>
      <c r="V6" s="131" t="s">
        <v>173</v>
      </c>
      <c r="W6" s="121"/>
      <c r="X6" s="131" t="s">
        <v>172</v>
      </c>
      <c r="Y6" s="131"/>
      <c r="Z6" s="131"/>
      <c r="AA6" s="131"/>
      <c r="AC6" s="131" t="s">
        <v>117</v>
      </c>
      <c r="AD6" s="131" t="s">
        <v>93</v>
      </c>
    </row>
    <row r="7" spans="2:92" ht="15" x14ac:dyDescent="0.2">
      <c r="B7" s="248" t="s">
        <v>171</v>
      </c>
      <c r="C7" s="248"/>
      <c r="D7" s="275"/>
      <c r="E7" s="275"/>
      <c r="F7" s="275"/>
      <c r="G7" s="287"/>
      <c r="H7" s="281"/>
      <c r="I7" s="282"/>
      <c r="J7" s="282"/>
      <c r="K7" s="283"/>
      <c r="P7" s="136">
        <v>0.02</v>
      </c>
      <c r="R7" s="117" t="s">
        <v>170</v>
      </c>
      <c r="T7" s="121" t="s">
        <v>169</v>
      </c>
      <c r="U7" s="121" t="s">
        <v>148</v>
      </c>
      <c r="V7" s="117">
        <v>100</v>
      </c>
      <c r="W7" s="121" t="s">
        <v>160</v>
      </c>
      <c r="X7" s="121" t="s">
        <v>168</v>
      </c>
      <c r="Y7" s="117"/>
      <c r="Z7" s="121"/>
      <c r="AA7" s="131"/>
      <c r="AC7" s="131" t="s">
        <v>167</v>
      </c>
      <c r="AD7" s="131" t="s">
        <v>166</v>
      </c>
    </row>
    <row r="8" spans="2:92" ht="15" x14ac:dyDescent="0.2">
      <c r="B8" s="248" t="s">
        <v>165</v>
      </c>
      <c r="C8" s="248"/>
      <c r="D8" s="276"/>
      <c r="E8" s="276"/>
      <c r="F8" s="276"/>
      <c r="G8" s="53"/>
      <c r="H8" s="53"/>
      <c r="I8" s="103"/>
      <c r="J8" s="103"/>
      <c r="K8" s="103"/>
      <c r="P8" s="136">
        <v>6.5000000000000002E-2</v>
      </c>
      <c r="R8" s="117" t="s">
        <v>164</v>
      </c>
      <c r="T8" s="121" t="s">
        <v>163</v>
      </c>
      <c r="U8" s="121" t="s">
        <v>162</v>
      </c>
      <c r="V8" s="117">
        <v>120</v>
      </c>
      <c r="W8" s="121" t="s">
        <v>154</v>
      </c>
      <c r="X8" s="121" t="s">
        <v>161</v>
      </c>
      <c r="Y8" s="137"/>
      <c r="Z8" s="121"/>
      <c r="AA8" s="131"/>
      <c r="AC8" s="131" t="s">
        <v>160</v>
      </c>
      <c r="AD8" s="131" t="s">
        <v>159</v>
      </c>
    </row>
    <row r="9" spans="2:92" ht="15" x14ac:dyDescent="0.2">
      <c r="B9" s="248" t="s">
        <v>158</v>
      </c>
      <c r="C9" s="248"/>
      <c r="D9" s="276"/>
      <c r="E9" s="276"/>
      <c r="F9" s="276"/>
      <c r="G9" s="248" t="s">
        <v>157</v>
      </c>
      <c r="H9" s="248"/>
      <c r="I9" s="275"/>
      <c r="J9" s="275"/>
      <c r="K9" s="275"/>
      <c r="P9" s="136">
        <v>7.0000000000000007E-2</v>
      </c>
      <c r="R9" s="117" t="s">
        <v>156</v>
      </c>
      <c r="T9" s="117" t="s">
        <v>155</v>
      </c>
      <c r="U9" s="117" t="s">
        <v>12</v>
      </c>
      <c r="V9" s="117"/>
      <c r="W9" s="121" t="s">
        <v>148</v>
      </c>
      <c r="X9" s="117"/>
      <c r="AC9" s="131" t="s">
        <v>154</v>
      </c>
      <c r="AD9" s="131" t="s">
        <v>153</v>
      </c>
    </row>
    <row r="10" spans="2:92" ht="15" x14ac:dyDescent="0.2">
      <c r="B10" s="248" t="s">
        <v>152</v>
      </c>
      <c r="C10" s="248"/>
      <c r="D10" s="309"/>
      <c r="E10" s="276"/>
      <c r="F10" s="276"/>
      <c r="G10" s="248" t="s">
        <v>151</v>
      </c>
      <c r="H10" s="248"/>
      <c r="I10" s="295"/>
      <c r="J10" s="295"/>
      <c r="K10" s="295"/>
      <c r="R10" s="117" t="s">
        <v>150</v>
      </c>
      <c r="T10" s="117"/>
      <c r="U10" s="117"/>
      <c r="V10" s="117"/>
      <c r="W10" s="121" t="s">
        <v>149</v>
      </c>
      <c r="X10" s="117"/>
      <c r="AC10" s="131" t="s">
        <v>148</v>
      </c>
      <c r="AD10" s="131" t="s">
        <v>147</v>
      </c>
    </row>
    <row r="11" spans="2:92" ht="15" x14ac:dyDescent="0.2">
      <c r="B11" s="248" t="s">
        <v>146</v>
      </c>
      <c r="C11" s="248"/>
      <c r="D11" s="276"/>
      <c r="E11" s="276"/>
      <c r="F11" s="276"/>
      <c r="G11" s="248" t="s">
        <v>145</v>
      </c>
      <c r="H11" s="248"/>
      <c r="I11" s="295"/>
      <c r="J11" s="295"/>
      <c r="K11" s="295"/>
      <c r="R11" s="117" t="s">
        <v>144</v>
      </c>
      <c r="W11" s="121"/>
      <c r="AC11" s="131" t="s">
        <v>143</v>
      </c>
      <c r="AD11" s="131" t="s">
        <v>142</v>
      </c>
    </row>
    <row r="12" spans="2:92" ht="15" x14ac:dyDescent="0.2">
      <c r="B12" s="248" t="s">
        <v>141</v>
      </c>
      <c r="C12" s="248"/>
      <c r="D12" s="295"/>
      <c r="E12" s="295"/>
      <c r="F12" s="295"/>
      <c r="G12" s="280" t="s">
        <v>140</v>
      </c>
      <c r="H12" s="280"/>
      <c r="I12" s="288"/>
      <c r="J12" s="288"/>
      <c r="K12" s="288"/>
      <c r="R12" s="117" t="s">
        <v>139</v>
      </c>
      <c r="W12" s="121"/>
      <c r="AC12" s="131" t="s">
        <v>138</v>
      </c>
      <c r="AD12" s="131" t="s">
        <v>137</v>
      </c>
    </row>
    <row r="13" spans="2:92" ht="15.75" x14ac:dyDescent="0.25">
      <c r="B13" s="248" t="s">
        <v>136</v>
      </c>
      <c r="C13" s="248"/>
      <c r="D13" s="296"/>
      <c r="E13" s="295"/>
      <c r="F13" s="295"/>
      <c r="G13" s="135"/>
      <c r="H13" s="279" t="s">
        <v>135</v>
      </c>
      <c r="I13" s="289" t="s">
        <v>134</v>
      </c>
      <c r="J13" s="290"/>
      <c r="K13" s="291"/>
      <c r="R13" s="121" t="s">
        <v>185</v>
      </c>
      <c r="W13" s="121"/>
      <c r="AC13" s="131" t="s">
        <v>12</v>
      </c>
      <c r="AD13" s="131" t="s">
        <v>133</v>
      </c>
    </row>
    <row r="14" spans="2:92" ht="20.100000000000001" customHeight="1" x14ac:dyDescent="0.25">
      <c r="B14" s="52" t="s">
        <v>132</v>
      </c>
      <c r="C14" s="52"/>
      <c r="D14" s="52"/>
      <c r="E14" s="52"/>
      <c r="F14" s="52"/>
      <c r="G14" s="52"/>
      <c r="H14" s="279"/>
      <c r="I14" s="297" t="s">
        <v>131</v>
      </c>
      <c r="J14" s="298"/>
      <c r="K14" s="299"/>
      <c r="R14" s="121" t="s">
        <v>186</v>
      </c>
      <c r="W14" s="121"/>
      <c r="AC14" s="131" t="s">
        <v>130</v>
      </c>
      <c r="AD14" s="131" t="s">
        <v>129</v>
      </c>
    </row>
    <row r="15" spans="2:92" ht="15.75" thickBot="1" x14ac:dyDescent="0.25">
      <c r="B15" s="48"/>
      <c r="C15" s="48"/>
      <c r="D15" s="118" t="s">
        <v>97</v>
      </c>
      <c r="E15" s="118" t="s">
        <v>96</v>
      </c>
      <c r="F15" s="118" t="s">
        <v>95</v>
      </c>
      <c r="G15" s="118" t="s">
        <v>100</v>
      </c>
      <c r="H15" s="119"/>
      <c r="I15" s="119"/>
      <c r="J15" s="48"/>
      <c r="K15" s="48"/>
      <c r="R15" s="121" t="s">
        <v>187</v>
      </c>
      <c r="W15" s="121"/>
      <c r="AC15" s="131" t="s">
        <v>128</v>
      </c>
      <c r="AD15" s="131" t="s">
        <v>127</v>
      </c>
    </row>
    <row r="16" spans="2:92" ht="15" x14ac:dyDescent="0.2">
      <c r="B16" s="248" t="s">
        <v>126</v>
      </c>
      <c r="C16" s="248"/>
      <c r="D16" s="134"/>
      <c r="E16" s="134"/>
      <c r="F16" s="134"/>
      <c r="G16" s="133"/>
      <c r="H16" s="132"/>
      <c r="I16" s="132"/>
      <c r="J16" s="110"/>
      <c r="K16" s="48"/>
      <c r="R16" s="121" t="s">
        <v>188</v>
      </c>
      <c r="W16" s="117"/>
      <c r="AD16" s="131" t="s">
        <v>125</v>
      </c>
    </row>
    <row r="17" spans="2:18" ht="15" x14ac:dyDescent="0.2">
      <c r="B17" s="248" t="s">
        <v>124</v>
      </c>
      <c r="C17" s="248"/>
      <c r="D17" s="130"/>
      <c r="E17" s="130"/>
      <c r="F17" s="130"/>
      <c r="G17" s="129"/>
      <c r="H17" s="109"/>
      <c r="I17" s="109"/>
      <c r="J17" s="110"/>
      <c r="K17" s="48"/>
      <c r="R17" s="121"/>
    </row>
    <row r="18" spans="2:18" ht="15" x14ac:dyDescent="0.2">
      <c r="B18" s="248" t="s">
        <v>123</v>
      </c>
      <c r="C18" s="248"/>
      <c r="D18" s="128"/>
      <c r="E18" s="128"/>
      <c r="F18" s="128"/>
      <c r="G18" s="127"/>
      <c r="H18" s="126"/>
      <c r="I18" s="126"/>
      <c r="J18" s="110"/>
      <c r="K18" s="48"/>
      <c r="R18" s="121"/>
    </row>
    <row r="19" spans="2:18" ht="15" x14ac:dyDescent="0.2">
      <c r="B19" s="248" t="s">
        <v>120</v>
      </c>
      <c r="C19" s="248"/>
      <c r="D19" s="125"/>
      <c r="E19" s="125"/>
      <c r="F19" s="125"/>
      <c r="G19" s="114"/>
      <c r="H19" s="112"/>
      <c r="I19" s="112"/>
      <c r="J19" s="110"/>
      <c r="K19" s="48"/>
      <c r="R19" s="121"/>
    </row>
    <row r="20" spans="2:18" ht="15.75" thickBot="1" x14ac:dyDescent="0.25">
      <c r="B20" s="248" t="s">
        <v>122</v>
      </c>
      <c r="C20" s="248"/>
      <c r="D20" s="124"/>
      <c r="E20" s="124"/>
      <c r="F20" s="124"/>
      <c r="G20" s="123"/>
      <c r="H20" s="122"/>
      <c r="I20" s="122"/>
      <c r="J20" s="110"/>
      <c r="K20" s="48"/>
      <c r="R20" s="121"/>
    </row>
    <row r="21" spans="2:18" ht="15.75" thickBot="1" x14ac:dyDescent="0.25">
      <c r="B21" s="248" t="s">
        <v>121</v>
      </c>
      <c r="C21" s="248"/>
      <c r="D21" s="120"/>
      <c r="E21" s="120"/>
      <c r="F21" s="120"/>
      <c r="G21" s="109"/>
      <c r="H21" s="119"/>
      <c r="I21" s="257" t="s">
        <v>120</v>
      </c>
      <c r="J21" s="48"/>
      <c r="K21" s="48"/>
      <c r="R21" s="117"/>
    </row>
    <row r="22" spans="2:18" ht="17.100000000000001" customHeight="1" thickBot="1" x14ac:dyDescent="0.25">
      <c r="B22" s="48"/>
      <c r="C22" s="48"/>
      <c r="D22" s="294" t="s">
        <v>119</v>
      </c>
      <c r="E22" s="294"/>
      <c r="F22" s="294" t="s">
        <v>118</v>
      </c>
      <c r="G22" s="294"/>
      <c r="H22" s="118" t="s">
        <v>117</v>
      </c>
      <c r="I22" s="258"/>
      <c r="J22" s="48"/>
      <c r="K22" s="48"/>
      <c r="R22" s="117"/>
    </row>
    <row r="23" spans="2:18" ht="15" x14ac:dyDescent="0.2">
      <c r="B23" s="248" t="s">
        <v>106</v>
      </c>
      <c r="C23" s="248"/>
      <c r="D23" s="292"/>
      <c r="E23" s="293"/>
      <c r="F23" s="292"/>
      <c r="G23" s="293"/>
      <c r="H23" s="116"/>
      <c r="I23" s="115">
        <f>IF(H23="IL(10)",3.1,3.15)</f>
        <v>3.15</v>
      </c>
      <c r="J23" s="48"/>
      <c r="K23" s="48"/>
    </row>
    <row r="24" spans="2:18" ht="15" x14ac:dyDescent="0.2">
      <c r="B24" s="248" t="s">
        <v>105</v>
      </c>
      <c r="C24" s="248"/>
      <c r="D24" s="250"/>
      <c r="E24" s="251"/>
      <c r="F24" s="250"/>
      <c r="G24" s="251"/>
      <c r="H24" s="107"/>
      <c r="I24" s="114"/>
      <c r="J24" s="48"/>
      <c r="K24" s="48"/>
    </row>
    <row r="25" spans="2:18" ht="15.75" thickBot="1" x14ac:dyDescent="0.25">
      <c r="B25" s="248" t="s">
        <v>104</v>
      </c>
      <c r="C25" s="249"/>
      <c r="D25" s="250"/>
      <c r="E25" s="251"/>
      <c r="F25" s="250"/>
      <c r="G25" s="251"/>
      <c r="H25" s="107"/>
      <c r="I25" s="113"/>
      <c r="J25" s="48"/>
      <c r="K25" s="48"/>
    </row>
    <row r="26" spans="2:18" ht="15" x14ac:dyDescent="0.2">
      <c r="B26" s="248" t="s">
        <v>116</v>
      </c>
      <c r="C26" s="263"/>
      <c r="D26" s="277"/>
      <c r="E26" s="278"/>
      <c r="F26" s="277"/>
      <c r="G26" s="278"/>
      <c r="H26" s="107"/>
      <c r="I26" s="112"/>
      <c r="J26" s="110"/>
      <c r="K26" s="110"/>
    </row>
    <row r="27" spans="2:18" ht="15" x14ac:dyDescent="0.2">
      <c r="B27" s="248" t="s">
        <v>115</v>
      </c>
      <c r="C27" s="263"/>
      <c r="D27" s="250"/>
      <c r="E27" s="251"/>
      <c r="F27" s="250"/>
      <c r="G27" s="251"/>
      <c r="H27" s="107"/>
      <c r="I27" s="111"/>
      <c r="J27" s="110"/>
      <c r="K27" s="110"/>
    </row>
    <row r="28" spans="2:18" ht="15" x14ac:dyDescent="0.2">
      <c r="B28" s="248" t="s">
        <v>114</v>
      </c>
      <c r="C28" s="263"/>
      <c r="D28" s="250"/>
      <c r="E28" s="251"/>
      <c r="F28" s="250"/>
      <c r="G28" s="251"/>
      <c r="H28" s="107"/>
      <c r="I28" s="109"/>
      <c r="J28" s="108"/>
      <c r="K28" s="108"/>
    </row>
    <row r="29" spans="2:18" ht="15.75" thickBot="1" x14ac:dyDescent="0.25">
      <c r="B29" s="248" t="s">
        <v>113</v>
      </c>
      <c r="C29" s="249"/>
      <c r="D29" s="261"/>
      <c r="E29" s="262"/>
      <c r="F29" s="261"/>
      <c r="G29" s="262"/>
      <c r="H29" s="107"/>
      <c r="I29" s="106"/>
      <c r="J29" s="103"/>
      <c r="K29" s="103"/>
    </row>
    <row r="30" spans="2:18" ht="16.5" thickTop="1" thickBot="1" x14ac:dyDescent="0.25">
      <c r="B30" s="248" t="s">
        <v>112</v>
      </c>
      <c r="C30" s="249"/>
      <c r="D30" s="307"/>
      <c r="E30" s="308"/>
      <c r="F30" s="105" t="s">
        <v>111</v>
      </c>
      <c r="G30" s="270"/>
      <c r="H30" s="271"/>
      <c r="I30" s="104"/>
      <c r="J30" s="103"/>
      <c r="K30" s="103"/>
    </row>
    <row r="31" spans="2:18" ht="30.95" customHeight="1" thickBot="1" x14ac:dyDescent="0.25">
      <c r="B31" s="253" t="s">
        <v>110</v>
      </c>
      <c r="C31" s="253"/>
      <c r="D31" s="253"/>
      <c r="E31" s="252" t="s">
        <v>109</v>
      </c>
      <c r="F31" s="252"/>
      <c r="G31" s="252"/>
      <c r="H31" s="252"/>
      <c r="I31" s="252"/>
      <c r="J31" s="252"/>
      <c r="K31" s="252"/>
    </row>
    <row r="32" spans="2:18" ht="15" x14ac:dyDescent="0.2">
      <c r="B32" s="246" t="s">
        <v>108</v>
      </c>
      <c r="C32" s="246"/>
      <c r="D32" s="102"/>
      <c r="E32" s="101"/>
      <c r="F32" s="102"/>
      <c r="G32" s="101"/>
      <c r="H32" s="102"/>
      <c r="I32" s="101"/>
      <c r="J32" s="102"/>
      <c r="K32" s="101"/>
    </row>
    <row r="33" spans="2:31" ht="15" x14ac:dyDescent="0.2">
      <c r="B33" s="246" t="s">
        <v>107</v>
      </c>
      <c r="C33" s="247"/>
      <c r="D33" s="98"/>
      <c r="E33" s="100"/>
      <c r="F33" s="98"/>
      <c r="G33" s="99"/>
      <c r="H33" s="98"/>
      <c r="I33" s="99"/>
      <c r="J33" s="98"/>
      <c r="K33" s="99"/>
    </row>
    <row r="34" spans="2:31" ht="15" x14ac:dyDescent="0.2">
      <c r="B34" s="246" t="s">
        <v>106</v>
      </c>
      <c r="C34" s="246"/>
      <c r="D34" s="98"/>
      <c r="E34" s="97" t="str">
        <f>IF(D34="","",(D34/(SUM(D34:D36))))</f>
        <v/>
      </c>
      <c r="F34" s="98"/>
      <c r="G34" s="97" t="str">
        <f>IF(F34="","",(F34/(SUM(F34:F36))))</f>
        <v/>
      </c>
      <c r="H34" s="98"/>
      <c r="I34" s="97" t="str">
        <f>IF(H34="","",(H34/(SUM(H34:H36))))</f>
        <v/>
      </c>
      <c r="J34" s="98"/>
      <c r="K34" s="97" t="str">
        <f>IF(J34="","",(J34/(SUM(J34:J36))))</f>
        <v/>
      </c>
      <c r="X34" s="73"/>
    </row>
    <row r="35" spans="2:31" ht="15" x14ac:dyDescent="0.2">
      <c r="B35" s="246" t="s">
        <v>105</v>
      </c>
      <c r="C35" s="246"/>
      <c r="D35" s="98"/>
      <c r="E35" s="97" t="str">
        <f>IF(D35="","",(D35/(SUM(D34:D36))))</f>
        <v/>
      </c>
      <c r="F35" s="98"/>
      <c r="G35" s="97" t="str">
        <f>IF(F35="","",(F35/(SUM(F34:F36))))</f>
        <v/>
      </c>
      <c r="H35" s="98"/>
      <c r="I35" s="97" t="str">
        <f>IF(H35="","",(H35/(SUM(H34:H36))))</f>
        <v/>
      </c>
      <c r="J35" s="98"/>
      <c r="K35" s="97" t="str">
        <f>IF(J35="","",(J35/(SUM(J34:J36))))</f>
        <v/>
      </c>
    </row>
    <row r="36" spans="2:31" ht="15" x14ac:dyDescent="0.2">
      <c r="B36" s="246" t="s">
        <v>104</v>
      </c>
      <c r="C36" s="246"/>
      <c r="D36" s="98"/>
      <c r="E36" s="97" t="str">
        <f>IF(D36="","",(D36/(SUM(D34:D36))))</f>
        <v/>
      </c>
      <c r="F36" s="98"/>
      <c r="G36" s="97" t="str">
        <f>IF(F36="","",(F36/(SUM(F34:F36))))</f>
        <v/>
      </c>
      <c r="H36" s="98"/>
      <c r="I36" s="97" t="str">
        <f>IF(H36="","",(H36/(SUM(H34:H36))))</f>
        <v/>
      </c>
      <c r="J36" s="98"/>
      <c r="K36" s="97" t="str">
        <f>IF(J36="","",(J36/(SUM(J34:J36))))</f>
        <v/>
      </c>
    </row>
    <row r="37" spans="2:31" ht="15" x14ac:dyDescent="0.2">
      <c r="B37" s="246" t="s">
        <v>103</v>
      </c>
      <c r="C37" s="247"/>
      <c r="D37" s="96" t="str">
        <f>IF(D33="","",SUM(D34:D36))</f>
        <v/>
      </c>
      <c r="E37" s="95"/>
      <c r="F37" s="96" t="str">
        <f>IF(F33="","",SUM(F34:F36))</f>
        <v/>
      </c>
      <c r="G37" s="95"/>
      <c r="H37" s="96" t="str">
        <f>IF(H33="","",SUM(H34:H36))</f>
        <v/>
      </c>
      <c r="I37" s="95"/>
      <c r="J37" s="96" t="str">
        <f>IF(J33="","",SUM(J34:J36))</f>
        <v/>
      </c>
      <c r="K37" s="95"/>
      <c r="X37" s="94"/>
    </row>
    <row r="38" spans="2:31" ht="15.75" thickBot="1" x14ac:dyDescent="0.25">
      <c r="B38" s="246" t="s">
        <v>102</v>
      </c>
      <c r="C38" s="246"/>
      <c r="D38" s="92" t="str">
        <f>IF(D33="","",(D33/(SUM(D34:D36))))</f>
        <v/>
      </c>
      <c r="E38" s="93"/>
      <c r="F38" s="92" t="str">
        <f>IF(F33="","",(F33/(SUM(F34:F36))))</f>
        <v/>
      </c>
      <c r="G38" s="91"/>
      <c r="H38" s="92" t="str">
        <f>IF(H33="","",(H33/(SUM(H34:H36))))</f>
        <v/>
      </c>
      <c r="I38" s="91"/>
      <c r="J38" s="92" t="str">
        <f>IF(J33="","",(J33/(SUM(J34:J36))))</f>
        <v/>
      </c>
      <c r="K38" s="91"/>
      <c r="X38" s="90"/>
    </row>
    <row r="39" spans="2:31" ht="15" x14ac:dyDescent="0.2">
      <c r="B39" s="78"/>
      <c r="C39" s="77"/>
      <c r="D39" s="75"/>
      <c r="E39" s="84" t="s">
        <v>101</v>
      </c>
      <c r="F39" s="75"/>
      <c r="G39" s="84" t="s">
        <v>101</v>
      </c>
      <c r="H39" s="75"/>
      <c r="I39" s="84" t="s">
        <v>101</v>
      </c>
      <c r="J39" s="75"/>
      <c r="K39" s="84" t="s">
        <v>101</v>
      </c>
      <c r="X39" s="68"/>
      <c r="Y39" s="89"/>
      <c r="Z39" s="68"/>
      <c r="AA39" s="89"/>
      <c r="AB39" s="68"/>
      <c r="AC39" s="89"/>
      <c r="AD39" s="68"/>
      <c r="AE39" s="72"/>
    </row>
    <row r="40" spans="2:31" ht="15" x14ac:dyDescent="0.2">
      <c r="B40" s="78" t="s">
        <v>100</v>
      </c>
      <c r="C40" s="77" t="str">
        <f>IF(G$18="","",G$18)</f>
        <v/>
      </c>
      <c r="D40" s="81" t="str">
        <f>IF(D$33="","",X$48/100*W$40)</f>
        <v/>
      </c>
      <c r="E40" s="88"/>
      <c r="F40" s="81" t="str">
        <f>IF(F$33="","",Z$48/100*Y$40)</f>
        <v/>
      </c>
      <c r="G40" s="88"/>
      <c r="H40" s="81" t="str">
        <f>IF(H$33="","",AB$48/100*AA$40)</f>
        <v/>
      </c>
      <c r="I40" s="88"/>
      <c r="J40" s="81" t="str">
        <f>IF(J$33="","",AD$48/100*AC$40)</f>
        <v/>
      </c>
      <c r="K40" s="88"/>
      <c r="W40" s="73">
        <f>E40</f>
        <v>0</v>
      </c>
      <c r="X40" s="68">
        <f>((W$40/100*(27-((((((D$33/62.4)+(D$34/(62.4*$I$23)))+(IF($I$24="",0,(D$35/(62.4*$I$24))))+(IF($I$25="",0,(D$36/(62.4*$I$25))))+(D$48*27))))))*(62.4*$G$19)))</f>
        <v>0</v>
      </c>
      <c r="Y40" s="73">
        <f>G40</f>
        <v>0</v>
      </c>
      <c r="Z40" s="68">
        <f>((Y$40/100*(27-((((((F$33/62.4)+(F$34/(62.4*$I$23)))+(IF($I$24="",0,(F$35/(62.4*$I$24))))+(IF($I$25="",0,(F$36/(62.4*$I$25))))+(F$48*27))))))*(62.4*$G$19)))</f>
        <v>0</v>
      </c>
      <c r="AA40" s="73">
        <f>I40</f>
        <v>0</v>
      </c>
      <c r="AB40" s="68">
        <f>((AA$40/100*(27-((((((H$33/62.4)+(H$34/(62.4*$I$23)))+(IF($I$24="",0,(H$35/(62.4*$I$24))))+(IF($I$25="",0,(H$36/(62.4*$I$25))))+(H$48*27))))))*(62.4*$G$19)))</f>
        <v>0</v>
      </c>
      <c r="AC40" s="73">
        <f>K40</f>
        <v>0</v>
      </c>
      <c r="AD40" s="68">
        <f>((AC$40/100*(27-((((((J$33/62.4)+(J$34/(62.4*$I$23)))+(IF($I$24="",0,(J$35/(62.4*$I$24))))+(IF($I$25="",0,(J$36/(62.4*$I$25))))+(J$48*27))))))*(62.4*$G$19)))</f>
        <v>0</v>
      </c>
      <c r="AE40" s="72"/>
    </row>
    <row r="41" spans="2:31" ht="15" x14ac:dyDescent="0.2">
      <c r="B41" s="78"/>
      <c r="C41" s="77"/>
      <c r="D41" s="85"/>
      <c r="E41" s="87" t="s">
        <v>99</v>
      </c>
      <c r="F41" s="85"/>
      <c r="G41" s="87" t="s">
        <v>99</v>
      </c>
      <c r="H41" s="85"/>
      <c r="I41" s="87" t="s">
        <v>99</v>
      </c>
      <c r="J41" s="85"/>
      <c r="K41" s="87" t="s">
        <v>99</v>
      </c>
      <c r="X41" s="68"/>
      <c r="Z41" s="68"/>
      <c r="AB41" s="68"/>
      <c r="AD41" s="68"/>
      <c r="AE41" s="72"/>
    </row>
    <row r="42" spans="2:31" ht="15.75" thickBot="1" x14ac:dyDescent="0.25">
      <c r="B42" s="78"/>
      <c r="C42" s="77"/>
      <c r="D42" s="85"/>
      <c r="E42" s="86" t="str">
        <f>IF(E40="","",100-E40)</f>
        <v/>
      </c>
      <c r="F42" s="85"/>
      <c r="G42" s="86" t="str">
        <f>IF(G40="","",100-G40)</f>
        <v/>
      </c>
      <c r="H42" s="85"/>
      <c r="I42" s="86" t="str">
        <f>IF(I40="","",100-I40)</f>
        <v/>
      </c>
      <c r="J42" s="85"/>
      <c r="K42" s="86" t="str">
        <f>IF(K40="","",100-K40)</f>
        <v/>
      </c>
      <c r="X42" s="68"/>
      <c r="Z42" s="68"/>
      <c r="AB42" s="68"/>
      <c r="AD42" s="68"/>
      <c r="AE42" s="72"/>
    </row>
    <row r="43" spans="2:31" ht="15" x14ac:dyDescent="0.2">
      <c r="B43" s="78"/>
      <c r="C43" s="77"/>
      <c r="D43" s="85"/>
      <c r="E43" s="84" t="s">
        <v>98</v>
      </c>
      <c r="F43" s="85"/>
      <c r="G43" s="84" t="s">
        <v>98</v>
      </c>
      <c r="H43" s="85"/>
      <c r="I43" s="84" t="s">
        <v>98</v>
      </c>
      <c r="J43" s="85"/>
      <c r="K43" s="84" t="s">
        <v>98</v>
      </c>
      <c r="X43" s="68"/>
      <c r="Z43" s="68"/>
      <c r="AB43" s="68"/>
      <c r="AD43" s="68"/>
      <c r="AE43" s="72"/>
    </row>
    <row r="44" spans="2:31" ht="15" x14ac:dyDescent="0.2">
      <c r="B44" s="78"/>
      <c r="C44" s="77"/>
      <c r="D44" s="81"/>
      <c r="E44" s="83" t="str">
        <f>IF(E45="","",SUM(E45:E46)/100)</f>
        <v/>
      </c>
      <c r="F44" s="81"/>
      <c r="G44" s="83" t="str">
        <f>IF(G45="","",SUM(G45:G46)/100)</f>
        <v/>
      </c>
      <c r="H44" s="81"/>
      <c r="I44" s="83" t="str">
        <f>IF(I45="","",SUM(I45:I46)/100)</f>
        <v/>
      </c>
      <c r="J44" s="81"/>
      <c r="K44" s="83" t="str">
        <f>IF(K45="","",SUM(K45:K46)/100)</f>
        <v/>
      </c>
      <c r="X44" s="68"/>
      <c r="Z44" s="68"/>
      <c r="AB44" s="68"/>
      <c r="AD44" s="68"/>
      <c r="AE44" s="72"/>
    </row>
    <row r="45" spans="2:31" ht="15" x14ac:dyDescent="0.2">
      <c r="B45" s="78" t="s">
        <v>97</v>
      </c>
      <c r="C45" s="77" t="str">
        <f>IF(D$18="","",D$18)</f>
        <v/>
      </c>
      <c r="D45" s="81" t="str">
        <f>IF(D$33="","",X$48/100*W$45)</f>
        <v/>
      </c>
      <c r="E45" s="82"/>
      <c r="F45" s="81" t="str">
        <f>IF(F$33="","",Z$48/100*Y$45)</f>
        <v/>
      </c>
      <c r="G45" s="79" t="str">
        <f>IF($F$32="","",$E45)</f>
        <v/>
      </c>
      <c r="H45" s="81" t="str">
        <f>IF(H$33="","",AB$48/100*AA$45)</f>
        <v/>
      </c>
      <c r="I45" s="79" t="str">
        <f>IF($H$32="","",$E45)</f>
        <v/>
      </c>
      <c r="J45" s="81" t="str">
        <f>IF(J$33="","",AD$48/100*AC$45)</f>
        <v/>
      </c>
      <c r="K45" s="79" t="str">
        <f>IF($J$32="","",$E45)</f>
        <v/>
      </c>
      <c r="W45" s="73">
        <f>(100-E40)*(E45/100)</f>
        <v>0</v>
      </c>
      <c r="X45" s="68">
        <f>((W$45/100*(27-((((((D$33/62.4)+(D$34/(62.4*$I$23)))+(IF($I$24="",0,(D$35/(62.4*$I$24))))+(IF($I$25="",0,(D$36/(62.4*$I$25))))+(D$48*27))))))*(62.4*$D$19)))</f>
        <v>0</v>
      </c>
      <c r="Y45" s="73" t="e">
        <f>(100-G40)*(G45/100)</f>
        <v>#VALUE!</v>
      </c>
      <c r="Z45" s="68" t="e">
        <f>((Y$45/100*(27-((((((F$33/62.4)+(F$34/(62.4*$I$23)))+(IF($I$24="",0,(F$35/(62.4*$I$24))))+(IF($I$25="",0,(F$36/(62.4*$I$25))))+(F$48*27))))))*(62.4*$D$19)))</f>
        <v>#VALUE!</v>
      </c>
      <c r="AA45" s="73" t="e">
        <f>(100-I40)*(I45/100)</f>
        <v>#VALUE!</v>
      </c>
      <c r="AB45" s="68" t="e">
        <f>((AA$45/100*(27-((((((H$33/62.4)+(H$34/(62.4*$I$23)))+(IF($I$24="",0,(H$35/(62.4*$I$24))))+(IF($I$25="",0,(H$36/(62.4*$I$25))))+(H$48*27))))))*(62.4*$D$19)))</f>
        <v>#VALUE!</v>
      </c>
      <c r="AC45" s="73" t="e">
        <f>(100-K40)*(K45/100)</f>
        <v>#VALUE!</v>
      </c>
      <c r="AD45" s="68" t="e">
        <f>((AC$45/100*(27-((((((J$33/62.4)+(J$34/(62.4*$I$23)))+(IF($I$24="",0,(J$35/(62.4*$I$24))))+(IF($I$25="",0,(J$36/(62.4*$I$25))))+(J$48*27))))))*(62.4*$D$19)))</f>
        <v>#VALUE!</v>
      </c>
      <c r="AE45" s="72"/>
    </row>
    <row r="46" spans="2:31" ht="15" x14ac:dyDescent="0.2">
      <c r="B46" s="78" t="s">
        <v>96</v>
      </c>
      <c r="C46" s="77" t="str">
        <f>IF(E$18="","",E$18)</f>
        <v/>
      </c>
      <c r="D46" s="75" t="str">
        <f>IF(OR(D$33="",E46=""),"",X$48/100*W$46)</f>
        <v/>
      </c>
      <c r="E46" s="80"/>
      <c r="F46" s="75" t="str">
        <f>IF(OR(F$33="",G46=""),"",Z$48/100*Y$46)</f>
        <v/>
      </c>
      <c r="G46" s="79" t="str">
        <f>IF(OR($F$32="",E19=""),"",$E46)</f>
        <v/>
      </c>
      <c r="H46" s="75" t="str">
        <f>IF(OR(H$33="",I46=""),"",AB$48/100*AA$46)</f>
        <v/>
      </c>
      <c r="I46" s="79" t="str">
        <f>IF(OR($H$32="",E19=""),"",$E46)</f>
        <v/>
      </c>
      <c r="J46" s="75" t="str">
        <f>IF(OR(J$33="",K46=""),"",AD$48/100*AC$46)</f>
        <v/>
      </c>
      <c r="K46" s="79" t="str">
        <f>IF(OR($J$32="",E19=""),"",$E46)</f>
        <v/>
      </c>
      <c r="W46" s="73">
        <f>(100-E40)*(E46/100)</f>
        <v>0</v>
      </c>
      <c r="X46" s="68">
        <f>((W$46/100*(27-((((((D$33/62.4)+(D$34/(62.4*$I$23)))+(IF($I$24="",0,(D$35/(62.4*$I$24))))+(IF($I$25="",0,(D$36/(62.4*$I$25))))+(D$48*27))))))*(62.4*$E$19)))</f>
        <v>0</v>
      </c>
      <c r="Y46" s="73">
        <f>(100-G40)*(E46/100)</f>
        <v>0</v>
      </c>
      <c r="Z46" s="68">
        <f>((Y$46/100*(27-((((((F$33/62.4)+(F$34/(62.4*$I$23)))+(IF($I$24="",0,(F$35/(62.4*$I$24))))+(IF($I$25="",0,(F$36/(62.4*$I$25))))+(F$48*27))))))*(62.4*$E$19)))</f>
        <v>0</v>
      </c>
      <c r="AA46" s="73">
        <f>(100-I40)*(E46/100)</f>
        <v>0</v>
      </c>
      <c r="AB46" s="68">
        <f>((AA$46/100*(27-((((((H$33/62.4)+(H$34/(62.4*$I$23)))+(IF($I$24="",0,(H$35/(62.4*$I$24))))+(IF($I$25="",0,(H$36/(62.4*$I$25))))+(H$48*27))))))*(62.4*$E$19)))</f>
        <v>0</v>
      </c>
      <c r="AC46" s="73">
        <f>(100-K40)*(E46/100)</f>
        <v>0</v>
      </c>
      <c r="AD46" s="68">
        <f>((AC$46/100*(27-((((((J$33/62.4)+(J$34/(62.4*$I$23)))+(IF($I$24="",0,(J$35/(62.4*$I$24))))+(IF($I$25="",0,(J$36/(62.4*$I$25))))+(J$48*27))))))*(62.4*$E$19)))</f>
        <v>0</v>
      </c>
      <c r="AE46" s="72"/>
    </row>
    <row r="47" spans="2:31" ht="15.75" thickBot="1" x14ac:dyDescent="0.25">
      <c r="B47" s="78" t="s">
        <v>95</v>
      </c>
      <c r="C47" s="77" t="str">
        <f>IF(F$18="","",F$18)</f>
        <v/>
      </c>
      <c r="D47" s="75" t="str">
        <f>IF(OR(D$33="",E47=""),"",X$48/100*W$47)</f>
        <v/>
      </c>
      <c r="E47" s="76"/>
      <c r="F47" s="75" t="str">
        <f>IF(OR(F$33="",G47=""),"",Z$48/100*Y$47)</f>
        <v/>
      </c>
      <c r="G47" s="74"/>
      <c r="H47" s="75" t="str">
        <f>IF(OR(H$33="",I47=""),"",AB$48/100*AA$47)</f>
        <v/>
      </c>
      <c r="I47" s="74"/>
      <c r="J47" s="75" t="str">
        <f>IF(OR(J$33="",K47=""),"",AD$48/100*AC$47)</f>
        <v/>
      </c>
      <c r="K47" s="74"/>
      <c r="W47" s="73">
        <f>(100-E40)*(E47/100)</f>
        <v>0</v>
      </c>
      <c r="X47" s="68">
        <f>((W$47/100*(27-((((((D$33/62.4)+(D$34/(62.4*$I$23)))+(IF($I$24="",0,(D$35/(62.4*$I$24))))+(IF($I$25="",0,(D$36/(62.4*$I$25))))+(D$48*27))))))*(62.4*$F$19)))</f>
        <v>0</v>
      </c>
      <c r="Y47" s="73">
        <f>(100-G40)*(G47/100)</f>
        <v>0</v>
      </c>
      <c r="Z47" s="68">
        <f>((Y$47/100*(27-((((((F$33/62.4)+(F$34/(62.4*$I$23)))+(IF($I$24="",0,(F$35/(62.4*$I$24))))+(IF($I$25="",0,(F$36/(62.4*$I$25))))+(F$48*27))))))*(62.4*$F$19)))</f>
        <v>0</v>
      </c>
      <c r="AA47" s="73">
        <f>(100-I40)*(I47/100)</f>
        <v>0</v>
      </c>
      <c r="AB47" s="68">
        <f>((AA$47/100*(27-((((((H$33/62.4)+(H$34/(62.4*$I$23)))+(IF($I$24="",0,(H$35/(62.4*$I$24))))+(IF($I$25="",0,(H$36/(62.4*$I$25))))+(H$48*27))))))*(62.4*$F$19)))</f>
        <v>0</v>
      </c>
      <c r="AC47" s="73">
        <f>(100-K40)*(K47/100)</f>
        <v>0</v>
      </c>
      <c r="AD47" s="68">
        <f>((AC$47/100*(27-((((((J$33/62.4)+(J$34/(62.4*$I$23)))+(IF($I$24="",0,(J$35/(62.4*$I$24))))+(IF($I$25="",0,(J$36/(62.4*$I$25))))+(J$48*27))))))*(62.4*$F$19)))</f>
        <v>0</v>
      </c>
      <c r="AE47" s="72"/>
    </row>
    <row r="48" spans="2:31" ht="15" x14ac:dyDescent="0.2">
      <c r="B48" s="246" t="s">
        <v>94</v>
      </c>
      <c r="C48" s="246"/>
      <c r="D48" s="255"/>
      <c r="E48" s="256"/>
      <c r="F48" s="266"/>
      <c r="G48" s="267"/>
      <c r="H48" s="266"/>
      <c r="I48" s="267"/>
      <c r="J48" s="266"/>
      <c r="K48" s="267"/>
      <c r="X48" s="70">
        <f>SUM(X39:X46)</f>
        <v>0</v>
      </c>
      <c r="Y48" s="71"/>
      <c r="Z48" s="70" t="e">
        <f>SUM(Z39:Z46)</f>
        <v>#VALUE!</v>
      </c>
      <c r="AA48" s="71"/>
      <c r="AB48" s="70" t="e">
        <f>SUM(AB39:AB46)</f>
        <v>#VALUE!</v>
      </c>
      <c r="AC48" s="71"/>
      <c r="AD48" s="70" t="e">
        <f>SUM(AD39:AD46)</f>
        <v>#VALUE!</v>
      </c>
      <c r="AE48" s="69"/>
    </row>
    <row r="49" spans="2:24" ht="15" x14ac:dyDescent="0.2">
      <c r="B49" s="246" t="s">
        <v>93</v>
      </c>
      <c r="C49" s="246"/>
      <c r="D49" s="250"/>
      <c r="E49" s="251"/>
      <c r="F49" s="250"/>
      <c r="G49" s="251"/>
      <c r="H49" s="250"/>
      <c r="I49" s="251"/>
      <c r="J49" s="250"/>
      <c r="K49" s="251"/>
    </row>
    <row r="50" spans="2:24" ht="15" x14ac:dyDescent="0.2">
      <c r="B50" s="246" t="s">
        <v>92</v>
      </c>
      <c r="C50" s="246"/>
      <c r="D50" s="66"/>
      <c r="E50" s="67"/>
      <c r="F50" s="66"/>
      <c r="G50" s="65" t="str">
        <f>IF(F32="","",IF($E$50="","",$E$50))</f>
        <v/>
      </c>
      <c r="H50" s="66"/>
      <c r="I50" s="65" t="str">
        <f>IF(H32="","",IF($E$50="","",$E$50))</f>
        <v/>
      </c>
      <c r="J50" s="66"/>
      <c r="K50" s="65" t="str">
        <f>IF(J32="","",IF($E$50="","",$E$50))</f>
        <v/>
      </c>
      <c r="X50" s="68"/>
    </row>
    <row r="51" spans="2:24" ht="15" x14ac:dyDescent="0.2">
      <c r="B51" s="246" t="s">
        <v>91</v>
      </c>
      <c r="C51" s="246"/>
      <c r="D51" s="66"/>
      <c r="E51" s="67"/>
      <c r="F51" s="66"/>
      <c r="G51" s="65" t="str">
        <f>IF(F32="","",IF($E$51="","",$E$51))</f>
        <v/>
      </c>
      <c r="H51" s="66"/>
      <c r="I51" s="65" t="str">
        <f>IF(H32="","",IF($E$51="","",$E$51))</f>
        <v/>
      </c>
      <c r="J51" s="66"/>
      <c r="K51" s="65" t="str">
        <f>IF(J32="","",IF($E$51="","",$E$51))</f>
        <v/>
      </c>
    </row>
    <row r="52" spans="2:24" ht="15" x14ac:dyDescent="0.2">
      <c r="B52" s="246" t="s">
        <v>90</v>
      </c>
      <c r="C52" s="246"/>
      <c r="D52" s="66"/>
      <c r="E52" s="65" t="str">
        <f>IF(D52="","",E51)</f>
        <v/>
      </c>
      <c r="F52" s="66"/>
      <c r="G52" s="65" t="str">
        <f>IF(F32="","",IF($E$52="","",$E$52))</f>
        <v/>
      </c>
      <c r="H52" s="66"/>
      <c r="I52" s="65" t="str">
        <f>IF(H32="","",IF($E$52="","",$E$52))</f>
        <v/>
      </c>
      <c r="J52" s="66"/>
      <c r="K52" s="65" t="str">
        <f>IF(J32="","",IF($E$52="","",$E$52))</f>
        <v/>
      </c>
    </row>
    <row r="53" spans="2:24" ht="15" x14ac:dyDescent="0.2">
      <c r="B53" s="246" t="s">
        <v>89</v>
      </c>
      <c r="C53" s="246"/>
      <c r="D53" s="64"/>
      <c r="E53" s="63" t="str">
        <f>IF(D53="","",E51)</f>
        <v/>
      </c>
      <c r="F53" s="64"/>
      <c r="G53" s="63" t="str">
        <f>IF(F32="","",IF($E$53="","",$E$53))</f>
        <v/>
      </c>
      <c r="H53" s="64"/>
      <c r="I53" s="63" t="str">
        <f>IF(H32="","",IF($E$53="","",$E$53))</f>
        <v/>
      </c>
      <c r="J53" s="64"/>
      <c r="K53" s="63" t="str">
        <f>IF(J32="","",IF($E$53="","",$E$53))</f>
        <v/>
      </c>
    </row>
    <row r="54" spans="2:24" ht="15.75" customHeight="1" x14ac:dyDescent="0.2">
      <c r="B54" s="264" t="s">
        <v>88</v>
      </c>
      <c r="C54" s="265"/>
      <c r="D54" s="268" t="str">
        <f>IF(D33="","",((D33/62.4)+(D34/(62.4*$I$23))+(IF($I24="",0,((D35/(62.4*$I$24)))))+(IF($I25="",0,((D36/(62.4*$I$25)))))+(IF($I26="",0,((#REF!/(62.4*$I$26)))))+(IF($G19="",0,((D40/(62.4*$G$19)))))+(IF($D19="",0,((D45/(62.4*$D$19)))))+(IF($E19="",0,((D46/(62.4*$E$19)))))+(IF($F19="",0,((D47/(62.4*$F$19)))))+((D48)*27)))</f>
        <v/>
      </c>
      <c r="E54" s="269"/>
      <c r="F54" s="268" t="str">
        <f>IF(F33="","",((F33/62.4)+(F34/(62.4*$I$23))+(IF($I24="",0,((F35/(62.4*$I$24)))))+(IF($I25="",0,((F36/(62.4*$I$25)))))+(IF($I26="",0,((#REF!/(62.4*$I$26)))))+(IF($G19="",0,((F40/(62.4*$G$19)))))+(IF($D19="",0,((F45/(62.4*$D$19)))))+(IF($E19="",0,((F46/(62.4*$E$19)))))+(IF($F19="",0,((F47/(62.4*$F$19)))))+((F48)*27)))</f>
        <v/>
      </c>
      <c r="G54" s="269"/>
      <c r="H54" s="268" t="str">
        <f>IF(H33="","",((H33/62.4)+(H34/(62.4*$I$23))+(IF($I24="",0,((H35/(62.4*$I$24)))))+(IF($I25="",0,((H36/(62.4*$I$25)))))+(IF($I26="",0,((#REF!/(62.4*$I$26)))))+(IF($G19="",0,((H40/(62.4*$G$19)))))+(IF($D19="",0,((H45/(62.4*$D$19)))))+(IF($E19="",0,((H46/(62.4*$E$19)))))+(IF($F19="",0,((H47/(62.4*$F$19)))))+((H48)*27)))</f>
        <v/>
      </c>
      <c r="I54" s="269"/>
      <c r="J54" s="268" t="str">
        <f>IF(J33="","",((J33/62.4)+(J34/(62.4*$I$23))+(IF($I24="",0,((J35/(62.4*$I$24)))))+(IF($I25="",0,((J36/(62.4*$I$25)))))+(IF($I26="",0,((#REF!/(62.4*$I$26)))))+(IF($G19="",0,((J40/(62.4*$G$19)))))+(IF($D19="",0,((J45/(62.4*$D$19)))))+(IF($E19="",0,((J46/(62.4*$E$19)))))+(IF($F19="",0,((J47/(62.4*$F$19)))))+((J48)*27)))</f>
        <v/>
      </c>
      <c r="K54" s="269"/>
    </row>
    <row r="55" spans="2:24" ht="15.75" customHeight="1" x14ac:dyDescent="0.2">
      <c r="B55" s="246" t="s">
        <v>87</v>
      </c>
      <c r="C55" s="246"/>
      <c r="D55" s="268"/>
      <c r="E55" s="269"/>
      <c r="F55" s="268"/>
      <c r="G55" s="269"/>
      <c r="H55" s="268"/>
      <c r="I55" s="269"/>
      <c r="J55" s="268"/>
      <c r="K55" s="269"/>
      <c r="L55" s="62"/>
    </row>
    <row r="56" spans="2:24" ht="15.75" customHeight="1" thickBot="1" x14ac:dyDescent="0.25">
      <c r="B56" s="273" t="s">
        <v>86</v>
      </c>
      <c r="C56" s="274"/>
      <c r="D56" s="259" t="str">
        <f>IF(ISBLANK(D33),"",SUM(D33,D34,D35,D36,D40,D45,D46,D47)/D54)</f>
        <v/>
      </c>
      <c r="E56" s="260"/>
      <c r="F56" s="259" t="str">
        <f>IF(ISBLANK(F33),"",SUM(F33,F34,F35,F36,F40,F45,F46,F47)/F54)</f>
        <v/>
      </c>
      <c r="G56" s="260"/>
      <c r="H56" s="259" t="str">
        <f>IF(ISBLANK(H33),"",SUM(H33,H34,H35,H36,H40,H45,H46,H47)/H54)</f>
        <v/>
      </c>
      <c r="I56" s="260"/>
      <c r="J56" s="259" t="str">
        <f>IF(ISBLANK(J33),"",SUM(J33,J34,J35,J36,J40,J45,J46,J47)/J54)</f>
        <v/>
      </c>
      <c r="K56" s="260"/>
      <c r="L56" s="62"/>
    </row>
    <row r="57" spans="2:24" ht="20.100000000000001" customHeight="1" x14ac:dyDescent="0.2">
      <c r="B57" s="272" t="s">
        <v>85</v>
      </c>
      <c r="C57" s="272"/>
      <c r="D57" s="272"/>
      <c r="E57" s="272"/>
      <c r="F57" s="272"/>
      <c r="G57" s="272"/>
      <c r="H57" s="272"/>
      <c r="I57" s="272"/>
      <c r="J57" s="272"/>
      <c r="K57" s="272"/>
    </row>
    <row r="58" spans="2:24" ht="15" customHeight="1" x14ac:dyDescent="0.2">
      <c r="B58" s="272"/>
      <c r="C58" s="272"/>
      <c r="D58" s="272"/>
      <c r="E58" s="272"/>
      <c r="F58" s="272"/>
      <c r="G58" s="272"/>
      <c r="H58" s="272"/>
      <c r="I58" s="272"/>
      <c r="J58" s="272"/>
      <c r="K58" s="272"/>
    </row>
    <row r="59" spans="2:24" ht="7.5" customHeight="1" x14ac:dyDescent="0.2">
      <c r="B59" s="50"/>
      <c r="C59" s="50"/>
      <c r="D59" s="48"/>
      <c r="E59" s="48"/>
      <c r="F59" s="48"/>
      <c r="G59" s="48"/>
      <c r="H59" s="48"/>
      <c r="I59" s="48"/>
      <c r="J59" s="48"/>
      <c r="K59" s="48"/>
    </row>
    <row r="60" spans="2:24" ht="30" customHeight="1" x14ac:dyDescent="0.2">
      <c r="B60" s="248" t="s">
        <v>84</v>
      </c>
      <c r="C60" s="248"/>
      <c r="D60" s="248"/>
      <c r="E60" s="254"/>
      <c r="F60" s="254"/>
      <c r="G60" s="254"/>
      <c r="H60" s="254"/>
      <c r="I60" s="61" t="s">
        <v>83</v>
      </c>
      <c r="J60" s="254"/>
      <c r="K60" s="254"/>
    </row>
    <row r="61" spans="2:24" ht="12.95" customHeight="1" x14ac:dyDescent="0.2">
      <c r="B61" s="48"/>
      <c r="C61" s="48"/>
      <c r="D61" s="48"/>
      <c r="E61" s="48"/>
      <c r="F61" s="48"/>
      <c r="G61" s="48"/>
      <c r="H61" s="48"/>
      <c r="I61" s="48"/>
      <c r="J61" s="48"/>
      <c r="K61" s="48"/>
    </row>
    <row r="62" spans="2:24" ht="30" customHeight="1" x14ac:dyDescent="0.2">
      <c r="B62" s="306" t="s">
        <v>82</v>
      </c>
      <c r="C62" s="279"/>
      <c r="D62" s="303"/>
      <c r="E62" s="304"/>
      <c r="F62" s="304"/>
      <c r="G62" s="304"/>
      <c r="H62" s="304"/>
      <c r="I62" s="304"/>
      <c r="J62" s="304"/>
      <c r="K62" s="305"/>
    </row>
    <row r="63" spans="2:24" ht="20.100000000000001" customHeight="1" x14ac:dyDescent="0.2">
      <c r="B63" s="60"/>
      <c r="C63" s="60"/>
      <c r="D63" s="59"/>
      <c r="E63" s="59"/>
      <c r="F63" s="59"/>
      <c r="G63" s="59"/>
      <c r="H63" s="59"/>
      <c r="I63" s="59"/>
      <c r="J63" s="59"/>
      <c r="K63" s="59"/>
    </row>
  </sheetData>
  <sheetProtection password="E537" sheet="1" objects="1" scenarios="1" selectLockedCells="1"/>
  <dataConsolidate/>
  <mergeCells count="104">
    <mergeCell ref="I14:K14"/>
    <mergeCell ref="H5:K5"/>
    <mergeCell ref="I9:K9"/>
    <mergeCell ref="D62:K62"/>
    <mergeCell ref="B60:D60"/>
    <mergeCell ref="J60:K60"/>
    <mergeCell ref="B62:C62"/>
    <mergeCell ref="D30:E30"/>
    <mergeCell ref="B34:C34"/>
    <mergeCell ref="B35:C35"/>
    <mergeCell ref="B30:C30"/>
    <mergeCell ref="B37:C37"/>
    <mergeCell ref="B32:C32"/>
    <mergeCell ref="I11:K11"/>
    <mergeCell ref="I10:K10"/>
    <mergeCell ref="B8:C8"/>
    <mergeCell ref="D10:F10"/>
    <mergeCell ref="B10:C10"/>
    <mergeCell ref="G11:H11"/>
    <mergeCell ref="D11:F11"/>
    <mergeCell ref="F25:G25"/>
    <mergeCell ref="D22:E22"/>
    <mergeCell ref="F24:G24"/>
    <mergeCell ref="D23:E23"/>
    <mergeCell ref="B6:C6"/>
    <mergeCell ref="B7:C7"/>
    <mergeCell ref="G10:H10"/>
    <mergeCell ref="B9:C9"/>
    <mergeCell ref="D9:F9"/>
    <mergeCell ref="F23:G23"/>
    <mergeCell ref="F22:G22"/>
    <mergeCell ref="B12:C12"/>
    <mergeCell ref="D12:F12"/>
    <mergeCell ref="B23:C23"/>
    <mergeCell ref="B17:C17"/>
    <mergeCell ref="B18:C18"/>
    <mergeCell ref="B13:C13"/>
    <mergeCell ref="D13:F13"/>
    <mergeCell ref="F27:G27"/>
    <mergeCell ref="B11:C11"/>
    <mergeCell ref="G9:H9"/>
    <mergeCell ref="D6:F6"/>
    <mergeCell ref="D7:F7"/>
    <mergeCell ref="D8:F8"/>
    <mergeCell ref="F26:G26"/>
    <mergeCell ref="B26:C26"/>
    <mergeCell ref="B20:C20"/>
    <mergeCell ref="D25:E25"/>
    <mergeCell ref="D26:E26"/>
    <mergeCell ref="D27:E27"/>
    <mergeCell ref="H13:H14"/>
    <mergeCell ref="G12:H12"/>
    <mergeCell ref="H7:K7"/>
    <mergeCell ref="H6:K6"/>
    <mergeCell ref="G5:G7"/>
    <mergeCell ref="I12:K12"/>
    <mergeCell ref="I13:K13"/>
    <mergeCell ref="B27:C27"/>
    <mergeCell ref="B25:C25"/>
    <mergeCell ref="B16:C16"/>
    <mergeCell ref="B19:C19"/>
    <mergeCell ref="D24:E24"/>
    <mergeCell ref="I21:I22"/>
    <mergeCell ref="B21:C21"/>
    <mergeCell ref="B24:C24"/>
    <mergeCell ref="F56:G56"/>
    <mergeCell ref="B49:C49"/>
    <mergeCell ref="F49:G49"/>
    <mergeCell ref="F29:G29"/>
    <mergeCell ref="B28:C28"/>
    <mergeCell ref="B36:C36"/>
    <mergeCell ref="D29:E29"/>
    <mergeCell ref="H56:I56"/>
    <mergeCell ref="B54:C54"/>
    <mergeCell ref="F48:G48"/>
    <mergeCell ref="B48:C48"/>
    <mergeCell ref="D56:E56"/>
    <mergeCell ref="B55:C55"/>
    <mergeCell ref="D54:E55"/>
    <mergeCell ref="F54:G55"/>
    <mergeCell ref="B53:C53"/>
    <mergeCell ref="G30:H30"/>
    <mergeCell ref="D28:E28"/>
    <mergeCell ref="H48:I48"/>
    <mergeCell ref="H54:I55"/>
    <mergeCell ref="B52:C52"/>
    <mergeCell ref="B33:C33"/>
    <mergeCell ref="B29:C29"/>
    <mergeCell ref="B50:C50"/>
    <mergeCell ref="B38:C38"/>
    <mergeCell ref="F28:G28"/>
    <mergeCell ref="D49:E49"/>
    <mergeCell ref="E31:K31"/>
    <mergeCell ref="B31:D31"/>
    <mergeCell ref="E60:H60"/>
    <mergeCell ref="D48:E48"/>
    <mergeCell ref="H49:I49"/>
    <mergeCell ref="J54:K55"/>
    <mergeCell ref="J49:K49"/>
    <mergeCell ref="B57:K58"/>
    <mergeCell ref="J48:K48"/>
    <mergeCell ref="B51:C51"/>
    <mergeCell ref="B56:C56"/>
    <mergeCell ref="J56:K56"/>
  </mergeCells>
  <dataValidations count="12">
    <dataValidation type="list" allowBlank="1" showInputMessage="1" showErrorMessage="1" sqref="D21:F21 IZ21:JB21 SV21:SX21 ACR21:ACT21 AMN21:AMP21 AWJ21:AWL21 BGF21:BGH21 BQB21:BQD21 BZX21:BZZ21 CJT21:CJV21 CTP21:CTR21 DDL21:DDN21 DNH21:DNJ21 DXD21:DXF21 EGZ21:EHB21 EQV21:EQX21 FAR21:FAT21 FKN21:FKP21 FUJ21:FUL21 GEF21:GEH21 GOB21:GOD21 GXX21:GXZ21 HHT21:HHV21 HRP21:HRR21 IBL21:IBN21 ILH21:ILJ21 IVD21:IVF21 JEZ21:JFB21 JOV21:JOX21 JYR21:JYT21 KIN21:KIP21 KSJ21:KSL21 LCF21:LCH21 LMB21:LMD21 LVX21:LVZ21 MFT21:MFV21 MPP21:MPR21 MZL21:MZN21 NJH21:NJJ21 NTD21:NTF21 OCZ21:ODB21 OMV21:OMX21 OWR21:OWT21 PGN21:PGP21 PQJ21:PQL21 QAF21:QAH21 QKB21:QKD21 QTX21:QTZ21 RDT21:RDV21 RNP21:RNR21 RXL21:RXN21 SHH21:SHJ21 SRD21:SRF21 TAZ21:TBB21 TKV21:TKX21 TUR21:TUT21 UEN21:UEP21 UOJ21:UOL21 UYF21:UYH21 VIB21:VID21 VRX21:VRZ21 WBT21:WBV21 WLP21:WLR21 WVL21:WVN21 D65557:F65557 IZ65557:JB65557 SV65557:SX65557 ACR65557:ACT65557 AMN65557:AMP65557 AWJ65557:AWL65557 BGF65557:BGH65557 BQB65557:BQD65557 BZX65557:BZZ65557 CJT65557:CJV65557 CTP65557:CTR65557 DDL65557:DDN65557 DNH65557:DNJ65557 DXD65557:DXF65557 EGZ65557:EHB65557 EQV65557:EQX65557 FAR65557:FAT65557 FKN65557:FKP65557 FUJ65557:FUL65557 GEF65557:GEH65557 GOB65557:GOD65557 GXX65557:GXZ65557 HHT65557:HHV65557 HRP65557:HRR65557 IBL65557:IBN65557 ILH65557:ILJ65557 IVD65557:IVF65557 JEZ65557:JFB65557 JOV65557:JOX65557 JYR65557:JYT65557 KIN65557:KIP65557 KSJ65557:KSL65557 LCF65557:LCH65557 LMB65557:LMD65557 LVX65557:LVZ65557 MFT65557:MFV65557 MPP65557:MPR65557 MZL65557:MZN65557 NJH65557:NJJ65557 NTD65557:NTF65557 OCZ65557:ODB65557 OMV65557:OMX65557 OWR65557:OWT65557 PGN65557:PGP65557 PQJ65557:PQL65557 QAF65557:QAH65557 QKB65557:QKD65557 QTX65557:QTZ65557 RDT65557:RDV65557 RNP65557:RNR65557 RXL65557:RXN65557 SHH65557:SHJ65557 SRD65557:SRF65557 TAZ65557:TBB65557 TKV65557:TKX65557 TUR65557:TUT65557 UEN65557:UEP65557 UOJ65557:UOL65557 UYF65557:UYH65557 VIB65557:VID65557 VRX65557:VRZ65557 WBT65557:WBV65557 WLP65557:WLR65557 WVL65557:WVN65557 D131093:F131093 IZ131093:JB131093 SV131093:SX131093 ACR131093:ACT131093 AMN131093:AMP131093 AWJ131093:AWL131093 BGF131093:BGH131093 BQB131093:BQD131093 BZX131093:BZZ131093 CJT131093:CJV131093 CTP131093:CTR131093 DDL131093:DDN131093 DNH131093:DNJ131093 DXD131093:DXF131093 EGZ131093:EHB131093 EQV131093:EQX131093 FAR131093:FAT131093 FKN131093:FKP131093 FUJ131093:FUL131093 GEF131093:GEH131093 GOB131093:GOD131093 GXX131093:GXZ131093 HHT131093:HHV131093 HRP131093:HRR131093 IBL131093:IBN131093 ILH131093:ILJ131093 IVD131093:IVF131093 JEZ131093:JFB131093 JOV131093:JOX131093 JYR131093:JYT131093 KIN131093:KIP131093 KSJ131093:KSL131093 LCF131093:LCH131093 LMB131093:LMD131093 LVX131093:LVZ131093 MFT131093:MFV131093 MPP131093:MPR131093 MZL131093:MZN131093 NJH131093:NJJ131093 NTD131093:NTF131093 OCZ131093:ODB131093 OMV131093:OMX131093 OWR131093:OWT131093 PGN131093:PGP131093 PQJ131093:PQL131093 QAF131093:QAH131093 QKB131093:QKD131093 QTX131093:QTZ131093 RDT131093:RDV131093 RNP131093:RNR131093 RXL131093:RXN131093 SHH131093:SHJ131093 SRD131093:SRF131093 TAZ131093:TBB131093 TKV131093:TKX131093 TUR131093:TUT131093 UEN131093:UEP131093 UOJ131093:UOL131093 UYF131093:UYH131093 VIB131093:VID131093 VRX131093:VRZ131093 WBT131093:WBV131093 WLP131093:WLR131093 WVL131093:WVN131093 D196629:F196629 IZ196629:JB196629 SV196629:SX196629 ACR196629:ACT196629 AMN196629:AMP196629 AWJ196629:AWL196629 BGF196629:BGH196629 BQB196629:BQD196629 BZX196629:BZZ196629 CJT196629:CJV196629 CTP196629:CTR196629 DDL196629:DDN196629 DNH196629:DNJ196629 DXD196629:DXF196629 EGZ196629:EHB196629 EQV196629:EQX196629 FAR196629:FAT196629 FKN196629:FKP196629 FUJ196629:FUL196629 GEF196629:GEH196629 GOB196629:GOD196629 GXX196629:GXZ196629 HHT196629:HHV196629 HRP196629:HRR196629 IBL196629:IBN196629 ILH196629:ILJ196629 IVD196629:IVF196629 JEZ196629:JFB196629 JOV196629:JOX196629 JYR196629:JYT196629 KIN196629:KIP196629 KSJ196629:KSL196629 LCF196629:LCH196629 LMB196629:LMD196629 LVX196629:LVZ196629 MFT196629:MFV196629 MPP196629:MPR196629 MZL196629:MZN196629 NJH196629:NJJ196629 NTD196629:NTF196629 OCZ196629:ODB196629 OMV196629:OMX196629 OWR196629:OWT196629 PGN196629:PGP196629 PQJ196629:PQL196629 QAF196629:QAH196629 QKB196629:QKD196629 QTX196629:QTZ196629 RDT196629:RDV196629 RNP196629:RNR196629 RXL196629:RXN196629 SHH196629:SHJ196629 SRD196629:SRF196629 TAZ196629:TBB196629 TKV196629:TKX196629 TUR196629:TUT196629 UEN196629:UEP196629 UOJ196629:UOL196629 UYF196629:UYH196629 VIB196629:VID196629 VRX196629:VRZ196629 WBT196629:WBV196629 WLP196629:WLR196629 WVL196629:WVN196629 D262165:F262165 IZ262165:JB262165 SV262165:SX262165 ACR262165:ACT262165 AMN262165:AMP262165 AWJ262165:AWL262165 BGF262165:BGH262165 BQB262165:BQD262165 BZX262165:BZZ262165 CJT262165:CJV262165 CTP262165:CTR262165 DDL262165:DDN262165 DNH262165:DNJ262165 DXD262165:DXF262165 EGZ262165:EHB262165 EQV262165:EQX262165 FAR262165:FAT262165 FKN262165:FKP262165 FUJ262165:FUL262165 GEF262165:GEH262165 GOB262165:GOD262165 GXX262165:GXZ262165 HHT262165:HHV262165 HRP262165:HRR262165 IBL262165:IBN262165 ILH262165:ILJ262165 IVD262165:IVF262165 JEZ262165:JFB262165 JOV262165:JOX262165 JYR262165:JYT262165 KIN262165:KIP262165 KSJ262165:KSL262165 LCF262165:LCH262165 LMB262165:LMD262165 LVX262165:LVZ262165 MFT262165:MFV262165 MPP262165:MPR262165 MZL262165:MZN262165 NJH262165:NJJ262165 NTD262165:NTF262165 OCZ262165:ODB262165 OMV262165:OMX262165 OWR262165:OWT262165 PGN262165:PGP262165 PQJ262165:PQL262165 QAF262165:QAH262165 QKB262165:QKD262165 QTX262165:QTZ262165 RDT262165:RDV262165 RNP262165:RNR262165 RXL262165:RXN262165 SHH262165:SHJ262165 SRD262165:SRF262165 TAZ262165:TBB262165 TKV262165:TKX262165 TUR262165:TUT262165 UEN262165:UEP262165 UOJ262165:UOL262165 UYF262165:UYH262165 VIB262165:VID262165 VRX262165:VRZ262165 WBT262165:WBV262165 WLP262165:WLR262165 WVL262165:WVN262165 D327701:F327701 IZ327701:JB327701 SV327701:SX327701 ACR327701:ACT327701 AMN327701:AMP327701 AWJ327701:AWL327701 BGF327701:BGH327701 BQB327701:BQD327701 BZX327701:BZZ327701 CJT327701:CJV327701 CTP327701:CTR327701 DDL327701:DDN327701 DNH327701:DNJ327701 DXD327701:DXF327701 EGZ327701:EHB327701 EQV327701:EQX327701 FAR327701:FAT327701 FKN327701:FKP327701 FUJ327701:FUL327701 GEF327701:GEH327701 GOB327701:GOD327701 GXX327701:GXZ327701 HHT327701:HHV327701 HRP327701:HRR327701 IBL327701:IBN327701 ILH327701:ILJ327701 IVD327701:IVF327701 JEZ327701:JFB327701 JOV327701:JOX327701 JYR327701:JYT327701 KIN327701:KIP327701 KSJ327701:KSL327701 LCF327701:LCH327701 LMB327701:LMD327701 LVX327701:LVZ327701 MFT327701:MFV327701 MPP327701:MPR327701 MZL327701:MZN327701 NJH327701:NJJ327701 NTD327701:NTF327701 OCZ327701:ODB327701 OMV327701:OMX327701 OWR327701:OWT327701 PGN327701:PGP327701 PQJ327701:PQL327701 QAF327701:QAH327701 QKB327701:QKD327701 QTX327701:QTZ327701 RDT327701:RDV327701 RNP327701:RNR327701 RXL327701:RXN327701 SHH327701:SHJ327701 SRD327701:SRF327701 TAZ327701:TBB327701 TKV327701:TKX327701 TUR327701:TUT327701 UEN327701:UEP327701 UOJ327701:UOL327701 UYF327701:UYH327701 VIB327701:VID327701 VRX327701:VRZ327701 WBT327701:WBV327701 WLP327701:WLR327701 WVL327701:WVN327701 D393237:F393237 IZ393237:JB393237 SV393237:SX393237 ACR393237:ACT393237 AMN393237:AMP393237 AWJ393237:AWL393237 BGF393237:BGH393237 BQB393237:BQD393237 BZX393237:BZZ393237 CJT393237:CJV393237 CTP393237:CTR393237 DDL393237:DDN393237 DNH393237:DNJ393237 DXD393237:DXF393237 EGZ393237:EHB393237 EQV393237:EQX393237 FAR393237:FAT393237 FKN393237:FKP393237 FUJ393237:FUL393237 GEF393237:GEH393237 GOB393237:GOD393237 GXX393237:GXZ393237 HHT393237:HHV393237 HRP393237:HRR393237 IBL393237:IBN393237 ILH393237:ILJ393237 IVD393237:IVF393237 JEZ393237:JFB393237 JOV393237:JOX393237 JYR393237:JYT393237 KIN393237:KIP393237 KSJ393237:KSL393237 LCF393237:LCH393237 LMB393237:LMD393237 LVX393237:LVZ393237 MFT393237:MFV393237 MPP393237:MPR393237 MZL393237:MZN393237 NJH393237:NJJ393237 NTD393237:NTF393237 OCZ393237:ODB393237 OMV393237:OMX393237 OWR393237:OWT393237 PGN393237:PGP393237 PQJ393237:PQL393237 QAF393237:QAH393237 QKB393237:QKD393237 QTX393237:QTZ393237 RDT393237:RDV393237 RNP393237:RNR393237 RXL393237:RXN393237 SHH393237:SHJ393237 SRD393237:SRF393237 TAZ393237:TBB393237 TKV393237:TKX393237 TUR393237:TUT393237 UEN393237:UEP393237 UOJ393237:UOL393237 UYF393237:UYH393237 VIB393237:VID393237 VRX393237:VRZ393237 WBT393237:WBV393237 WLP393237:WLR393237 WVL393237:WVN393237 D458773:F458773 IZ458773:JB458773 SV458773:SX458773 ACR458773:ACT458773 AMN458773:AMP458773 AWJ458773:AWL458773 BGF458773:BGH458773 BQB458773:BQD458773 BZX458773:BZZ458773 CJT458773:CJV458773 CTP458773:CTR458773 DDL458773:DDN458773 DNH458773:DNJ458773 DXD458773:DXF458773 EGZ458773:EHB458773 EQV458773:EQX458773 FAR458773:FAT458773 FKN458773:FKP458773 FUJ458773:FUL458773 GEF458773:GEH458773 GOB458773:GOD458773 GXX458773:GXZ458773 HHT458773:HHV458773 HRP458773:HRR458773 IBL458773:IBN458773 ILH458773:ILJ458773 IVD458773:IVF458773 JEZ458773:JFB458773 JOV458773:JOX458773 JYR458773:JYT458773 KIN458773:KIP458773 KSJ458773:KSL458773 LCF458773:LCH458773 LMB458773:LMD458773 LVX458773:LVZ458773 MFT458773:MFV458773 MPP458773:MPR458773 MZL458773:MZN458773 NJH458773:NJJ458773 NTD458773:NTF458773 OCZ458773:ODB458773 OMV458773:OMX458773 OWR458773:OWT458773 PGN458773:PGP458773 PQJ458773:PQL458773 QAF458773:QAH458773 QKB458773:QKD458773 QTX458773:QTZ458773 RDT458773:RDV458773 RNP458773:RNR458773 RXL458773:RXN458773 SHH458773:SHJ458773 SRD458773:SRF458773 TAZ458773:TBB458773 TKV458773:TKX458773 TUR458773:TUT458773 UEN458773:UEP458773 UOJ458773:UOL458773 UYF458773:UYH458773 VIB458773:VID458773 VRX458773:VRZ458773 WBT458773:WBV458773 WLP458773:WLR458773 WVL458773:WVN458773 D524309:F524309 IZ524309:JB524309 SV524309:SX524309 ACR524309:ACT524309 AMN524309:AMP524309 AWJ524309:AWL524309 BGF524309:BGH524309 BQB524309:BQD524309 BZX524309:BZZ524309 CJT524309:CJV524309 CTP524309:CTR524309 DDL524309:DDN524309 DNH524309:DNJ524309 DXD524309:DXF524309 EGZ524309:EHB524309 EQV524309:EQX524309 FAR524309:FAT524309 FKN524309:FKP524309 FUJ524309:FUL524309 GEF524309:GEH524309 GOB524309:GOD524309 GXX524309:GXZ524309 HHT524309:HHV524309 HRP524309:HRR524309 IBL524309:IBN524309 ILH524309:ILJ524309 IVD524309:IVF524309 JEZ524309:JFB524309 JOV524309:JOX524309 JYR524309:JYT524309 KIN524309:KIP524309 KSJ524309:KSL524309 LCF524309:LCH524309 LMB524309:LMD524309 LVX524309:LVZ524309 MFT524309:MFV524309 MPP524309:MPR524309 MZL524309:MZN524309 NJH524309:NJJ524309 NTD524309:NTF524309 OCZ524309:ODB524309 OMV524309:OMX524309 OWR524309:OWT524309 PGN524309:PGP524309 PQJ524309:PQL524309 QAF524309:QAH524309 QKB524309:QKD524309 QTX524309:QTZ524309 RDT524309:RDV524309 RNP524309:RNR524309 RXL524309:RXN524309 SHH524309:SHJ524309 SRD524309:SRF524309 TAZ524309:TBB524309 TKV524309:TKX524309 TUR524309:TUT524309 UEN524309:UEP524309 UOJ524309:UOL524309 UYF524309:UYH524309 VIB524309:VID524309 VRX524309:VRZ524309 WBT524309:WBV524309 WLP524309:WLR524309 WVL524309:WVN524309 D589845:F589845 IZ589845:JB589845 SV589845:SX589845 ACR589845:ACT589845 AMN589845:AMP589845 AWJ589845:AWL589845 BGF589845:BGH589845 BQB589845:BQD589845 BZX589845:BZZ589845 CJT589845:CJV589845 CTP589845:CTR589845 DDL589845:DDN589845 DNH589845:DNJ589845 DXD589845:DXF589845 EGZ589845:EHB589845 EQV589845:EQX589845 FAR589845:FAT589845 FKN589845:FKP589845 FUJ589845:FUL589845 GEF589845:GEH589845 GOB589845:GOD589845 GXX589845:GXZ589845 HHT589845:HHV589845 HRP589845:HRR589845 IBL589845:IBN589845 ILH589845:ILJ589845 IVD589845:IVF589845 JEZ589845:JFB589845 JOV589845:JOX589845 JYR589845:JYT589845 KIN589845:KIP589845 KSJ589845:KSL589845 LCF589845:LCH589845 LMB589845:LMD589845 LVX589845:LVZ589845 MFT589845:MFV589845 MPP589845:MPR589845 MZL589845:MZN589845 NJH589845:NJJ589845 NTD589845:NTF589845 OCZ589845:ODB589845 OMV589845:OMX589845 OWR589845:OWT589845 PGN589845:PGP589845 PQJ589845:PQL589845 QAF589845:QAH589845 QKB589845:QKD589845 QTX589845:QTZ589845 RDT589845:RDV589845 RNP589845:RNR589845 RXL589845:RXN589845 SHH589845:SHJ589845 SRD589845:SRF589845 TAZ589845:TBB589845 TKV589845:TKX589845 TUR589845:TUT589845 UEN589845:UEP589845 UOJ589845:UOL589845 UYF589845:UYH589845 VIB589845:VID589845 VRX589845:VRZ589845 WBT589845:WBV589845 WLP589845:WLR589845 WVL589845:WVN589845 D655381:F655381 IZ655381:JB655381 SV655381:SX655381 ACR655381:ACT655381 AMN655381:AMP655381 AWJ655381:AWL655381 BGF655381:BGH655381 BQB655381:BQD655381 BZX655381:BZZ655381 CJT655381:CJV655381 CTP655381:CTR655381 DDL655381:DDN655381 DNH655381:DNJ655381 DXD655381:DXF655381 EGZ655381:EHB655381 EQV655381:EQX655381 FAR655381:FAT655381 FKN655381:FKP655381 FUJ655381:FUL655381 GEF655381:GEH655381 GOB655381:GOD655381 GXX655381:GXZ655381 HHT655381:HHV655381 HRP655381:HRR655381 IBL655381:IBN655381 ILH655381:ILJ655381 IVD655381:IVF655381 JEZ655381:JFB655381 JOV655381:JOX655381 JYR655381:JYT655381 KIN655381:KIP655381 KSJ655381:KSL655381 LCF655381:LCH655381 LMB655381:LMD655381 LVX655381:LVZ655381 MFT655381:MFV655381 MPP655381:MPR655381 MZL655381:MZN655381 NJH655381:NJJ655381 NTD655381:NTF655381 OCZ655381:ODB655381 OMV655381:OMX655381 OWR655381:OWT655381 PGN655381:PGP655381 PQJ655381:PQL655381 QAF655381:QAH655381 QKB655381:QKD655381 QTX655381:QTZ655381 RDT655381:RDV655381 RNP655381:RNR655381 RXL655381:RXN655381 SHH655381:SHJ655381 SRD655381:SRF655381 TAZ655381:TBB655381 TKV655381:TKX655381 TUR655381:TUT655381 UEN655381:UEP655381 UOJ655381:UOL655381 UYF655381:UYH655381 VIB655381:VID655381 VRX655381:VRZ655381 WBT655381:WBV655381 WLP655381:WLR655381 WVL655381:WVN655381 D720917:F720917 IZ720917:JB720917 SV720917:SX720917 ACR720917:ACT720917 AMN720917:AMP720917 AWJ720917:AWL720917 BGF720917:BGH720917 BQB720917:BQD720917 BZX720917:BZZ720917 CJT720917:CJV720917 CTP720917:CTR720917 DDL720917:DDN720917 DNH720917:DNJ720917 DXD720917:DXF720917 EGZ720917:EHB720917 EQV720917:EQX720917 FAR720917:FAT720917 FKN720917:FKP720917 FUJ720917:FUL720917 GEF720917:GEH720917 GOB720917:GOD720917 GXX720917:GXZ720917 HHT720917:HHV720917 HRP720917:HRR720917 IBL720917:IBN720917 ILH720917:ILJ720917 IVD720917:IVF720917 JEZ720917:JFB720917 JOV720917:JOX720917 JYR720917:JYT720917 KIN720917:KIP720917 KSJ720917:KSL720917 LCF720917:LCH720917 LMB720917:LMD720917 LVX720917:LVZ720917 MFT720917:MFV720917 MPP720917:MPR720917 MZL720917:MZN720917 NJH720917:NJJ720917 NTD720917:NTF720917 OCZ720917:ODB720917 OMV720917:OMX720917 OWR720917:OWT720917 PGN720917:PGP720917 PQJ720917:PQL720917 QAF720917:QAH720917 QKB720917:QKD720917 QTX720917:QTZ720917 RDT720917:RDV720917 RNP720917:RNR720917 RXL720917:RXN720917 SHH720917:SHJ720917 SRD720917:SRF720917 TAZ720917:TBB720917 TKV720917:TKX720917 TUR720917:TUT720917 UEN720917:UEP720917 UOJ720917:UOL720917 UYF720917:UYH720917 VIB720917:VID720917 VRX720917:VRZ720917 WBT720917:WBV720917 WLP720917:WLR720917 WVL720917:WVN720917 D786453:F786453 IZ786453:JB786453 SV786453:SX786453 ACR786453:ACT786453 AMN786453:AMP786453 AWJ786453:AWL786453 BGF786453:BGH786453 BQB786453:BQD786453 BZX786453:BZZ786453 CJT786453:CJV786453 CTP786453:CTR786453 DDL786453:DDN786453 DNH786453:DNJ786453 DXD786453:DXF786453 EGZ786453:EHB786453 EQV786453:EQX786453 FAR786453:FAT786453 FKN786453:FKP786453 FUJ786453:FUL786453 GEF786453:GEH786453 GOB786453:GOD786453 GXX786453:GXZ786453 HHT786453:HHV786453 HRP786453:HRR786453 IBL786453:IBN786453 ILH786453:ILJ786453 IVD786453:IVF786453 JEZ786453:JFB786453 JOV786453:JOX786453 JYR786453:JYT786453 KIN786453:KIP786453 KSJ786453:KSL786453 LCF786453:LCH786453 LMB786453:LMD786453 LVX786453:LVZ786453 MFT786453:MFV786453 MPP786453:MPR786453 MZL786453:MZN786453 NJH786453:NJJ786453 NTD786453:NTF786453 OCZ786453:ODB786453 OMV786453:OMX786453 OWR786453:OWT786453 PGN786453:PGP786453 PQJ786453:PQL786453 QAF786453:QAH786453 QKB786453:QKD786453 QTX786453:QTZ786453 RDT786453:RDV786453 RNP786453:RNR786453 RXL786453:RXN786453 SHH786453:SHJ786453 SRD786453:SRF786453 TAZ786453:TBB786453 TKV786453:TKX786453 TUR786453:TUT786453 UEN786453:UEP786453 UOJ786453:UOL786453 UYF786453:UYH786453 VIB786453:VID786453 VRX786453:VRZ786453 WBT786453:WBV786453 WLP786453:WLR786453 WVL786453:WVN786453 D851989:F851989 IZ851989:JB851989 SV851989:SX851989 ACR851989:ACT851989 AMN851989:AMP851989 AWJ851989:AWL851989 BGF851989:BGH851989 BQB851989:BQD851989 BZX851989:BZZ851989 CJT851989:CJV851989 CTP851989:CTR851989 DDL851989:DDN851989 DNH851989:DNJ851989 DXD851989:DXF851989 EGZ851989:EHB851989 EQV851989:EQX851989 FAR851989:FAT851989 FKN851989:FKP851989 FUJ851989:FUL851989 GEF851989:GEH851989 GOB851989:GOD851989 GXX851989:GXZ851989 HHT851989:HHV851989 HRP851989:HRR851989 IBL851989:IBN851989 ILH851989:ILJ851989 IVD851989:IVF851989 JEZ851989:JFB851989 JOV851989:JOX851989 JYR851989:JYT851989 KIN851989:KIP851989 KSJ851989:KSL851989 LCF851989:LCH851989 LMB851989:LMD851989 LVX851989:LVZ851989 MFT851989:MFV851989 MPP851989:MPR851989 MZL851989:MZN851989 NJH851989:NJJ851989 NTD851989:NTF851989 OCZ851989:ODB851989 OMV851989:OMX851989 OWR851989:OWT851989 PGN851989:PGP851989 PQJ851989:PQL851989 QAF851989:QAH851989 QKB851989:QKD851989 QTX851989:QTZ851989 RDT851989:RDV851989 RNP851989:RNR851989 RXL851989:RXN851989 SHH851989:SHJ851989 SRD851989:SRF851989 TAZ851989:TBB851989 TKV851989:TKX851989 TUR851989:TUT851989 UEN851989:UEP851989 UOJ851989:UOL851989 UYF851989:UYH851989 VIB851989:VID851989 VRX851989:VRZ851989 WBT851989:WBV851989 WLP851989:WLR851989 WVL851989:WVN851989 D917525:F917525 IZ917525:JB917525 SV917525:SX917525 ACR917525:ACT917525 AMN917525:AMP917525 AWJ917525:AWL917525 BGF917525:BGH917525 BQB917525:BQD917525 BZX917525:BZZ917525 CJT917525:CJV917525 CTP917525:CTR917525 DDL917525:DDN917525 DNH917525:DNJ917525 DXD917525:DXF917525 EGZ917525:EHB917525 EQV917525:EQX917525 FAR917525:FAT917525 FKN917525:FKP917525 FUJ917525:FUL917525 GEF917525:GEH917525 GOB917525:GOD917525 GXX917525:GXZ917525 HHT917525:HHV917525 HRP917525:HRR917525 IBL917525:IBN917525 ILH917525:ILJ917525 IVD917525:IVF917525 JEZ917525:JFB917525 JOV917525:JOX917525 JYR917525:JYT917525 KIN917525:KIP917525 KSJ917525:KSL917525 LCF917525:LCH917525 LMB917525:LMD917525 LVX917525:LVZ917525 MFT917525:MFV917525 MPP917525:MPR917525 MZL917525:MZN917525 NJH917525:NJJ917525 NTD917525:NTF917525 OCZ917525:ODB917525 OMV917525:OMX917525 OWR917525:OWT917525 PGN917525:PGP917525 PQJ917525:PQL917525 QAF917525:QAH917525 QKB917525:QKD917525 QTX917525:QTZ917525 RDT917525:RDV917525 RNP917525:RNR917525 RXL917525:RXN917525 SHH917525:SHJ917525 SRD917525:SRF917525 TAZ917525:TBB917525 TKV917525:TKX917525 TUR917525:TUT917525 UEN917525:UEP917525 UOJ917525:UOL917525 UYF917525:UYH917525 VIB917525:VID917525 VRX917525:VRZ917525 WBT917525:WBV917525 WLP917525:WLR917525 WVL917525:WVN917525 D983061:F983061 IZ983061:JB983061 SV983061:SX983061 ACR983061:ACT983061 AMN983061:AMP983061 AWJ983061:AWL983061 BGF983061:BGH983061 BQB983061:BQD983061 BZX983061:BZZ983061 CJT983061:CJV983061 CTP983061:CTR983061 DDL983061:DDN983061 DNH983061:DNJ983061 DXD983061:DXF983061 EGZ983061:EHB983061 EQV983061:EQX983061 FAR983061:FAT983061 FKN983061:FKP983061 FUJ983061:FUL983061 GEF983061:GEH983061 GOB983061:GOD983061 GXX983061:GXZ983061 HHT983061:HHV983061 HRP983061:HRR983061 IBL983061:IBN983061 ILH983061:ILJ983061 IVD983061:IVF983061 JEZ983061:JFB983061 JOV983061:JOX983061 JYR983061:JYT983061 KIN983061:KIP983061 KSJ983061:KSL983061 LCF983061:LCH983061 LMB983061:LMD983061 LVX983061:LVZ983061 MFT983061:MFV983061 MPP983061:MPR983061 MZL983061:MZN983061 NJH983061:NJJ983061 NTD983061:NTF983061 OCZ983061:ODB983061 OMV983061:OMX983061 OWR983061:OWT983061 PGN983061:PGP983061 PQJ983061:PQL983061 QAF983061:QAH983061 QKB983061:QKD983061 QTX983061:QTZ983061 RDT983061:RDV983061 RNP983061:RNR983061 RXL983061:RXN983061 SHH983061:SHJ983061 SRD983061:SRF983061 TAZ983061:TBB983061 TKV983061:TKX983061 TUR983061:TUT983061 UEN983061:UEP983061 UOJ983061:UOL983061 UYF983061:UYH983061 VIB983061:VID983061 VRX983061:VRZ983061 WBT983061:WBV983061 WLP983061:WLR983061 WVL983061:WVN983061">
      <formula1>$W$7:$W$10</formula1>
    </dataValidation>
    <dataValidation type="list" allowBlank="1" showInputMessage="1" showErrorMessage="1" sqref="D49:K49 IZ49:JG49 SV49:TC49 ACR49:ACY49 AMN49:AMU49 AWJ49:AWQ49 BGF49:BGM49 BQB49:BQI49 BZX49:CAE49 CJT49:CKA49 CTP49:CTW49 DDL49:DDS49 DNH49:DNO49 DXD49:DXK49 EGZ49:EHG49 EQV49:ERC49 FAR49:FAY49 FKN49:FKU49 FUJ49:FUQ49 GEF49:GEM49 GOB49:GOI49 GXX49:GYE49 HHT49:HIA49 HRP49:HRW49 IBL49:IBS49 ILH49:ILO49 IVD49:IVK49 JEZ49:JFG49 JOV49:JPC49 JYR49:JYY49 KIN49:KIU49 KSJ49:KSQ49 LCF49:LCM49 LMB49:LMI49 LVX49:LWE49 MFT49:MGA49 MPP49:MPW49 MZL49:MZS49 NJH49:NJO49 NTD49:NTK49 OCZ49:ODG49 OMV49:ONC49 OWR49:OWY49 PGN49:PGU49 PQJ49:PQQ49 QAF49:QAM49 QKB49:QKI49 QTX49:QUE49 RDT49:REA49 RNP49:RNW49 RXL49:RXS49 SHH49:SHO49 SRD49:SRK49 TAZ49:TBG49 TKV49:TLC49 TUR49:TUY49 UEN49:UEU49 UOJ49:UOQ49 UYF49:UYM49 VIB49:VII49 VRX49:VSE49 WBT49:WCA49 WLP49:WLW49 WVL49:WVS49 D65585:K65585 IZ65585:JG65585 SV65585:TC65585 ACR65585:ACY65585 AMN65585:AMU65585 AWJ65585:AWQ65585 BGF65585:BGM65585 BQB65585:BQI65585 BZX65585:CAE65585 CJT65585:CKA65585 CTP65585:CTW65585 DDL65585:DDS65585 DNH65585:DNO65585 DXD65585:DXK65585 EGZ65585:EHG65585 EQV65585:ERC65585 FAR65585:FAY65585 FKN65585:FKU65585 FUJ65585:FUQ65585 GEF65585:GEM65585 GOB65585:GOI65585 GXX65585:GYE65585 HHT65585:HIA65585 HRP65585:HRW65585 IBL65585:IBS65585 ILH65585:ILO65585 IVD65585:IVK65585 JEZ65585:JFG65585 JOV65585:JPC65585 JYR65585:JYY65585 KIN65585:KIU65585 KSJ65585:KSQ65585 LCF65585:LCM65585 LMB65585:LMI65585 LVX65585:LWE65585 MFT65585:MGA65585 MPP65585:MPW65585 MZL65585:MZS65585 NJH65585:NJO65585 NTD65585:NTK65585 OCZ65585:ODG65585 OMV65585:ONC65585 OWR65585:OWY65585 PGN65585:PGU65585 PQJ65585:PQQ65585 QAF65585:QAM65585 QKB65585:QKI65585 QTX65585:QUE65585 RDT65585:REA65585 RNP65585:RNW65585 RXL65585:RXS65585 SHH65585:SHO65585 SRD65585:SRK65585 TAZ65585:TBG65585 TKV65585:TLC65585 TUR65585:TUY65585 UEN65585:UEU65585 UOJ65585:UOQ65585 UYF65585:UYM65585 VIB65585:VII65585 VRX65585:VSE65585 WBT65585:WCA65585 WLP65585:WLW65585 WVL65585:WVS65585 D131121:K131121 IZ131121:JG131121 SV131121:TC131121 ACR131121:ACY131121 AMN131121:AMU131121 AWJ131121:AWQ131121 BGF131121:BGM131121 BQB131121:BQI131121 BZX131121:CAE131121 CJT131121:CKA131121 CTP131121:CTW131121 DDL131121:DDS131121 DNH131121:DNO131121 DXD131121:DXK131121 EGZ131121:EHG131121 EQV131121:ERC131121 FAR131121:FAY131121 FKN131121:FKU131121 FUJ131121:FUQ131121 GEF131121:GEM131121 GOB131121:GOI131121 GXX131121:GYE131121 HHT131121:HIA131121 HRP131121:HRW131121 IBL131121:IBS131121 ILH131121:ILO131121 IVD131121:IVK131121 JEZ131121:JFG131121 JOV131121:JPC131121 JYR131121:JYY131121 KIN131121:KIU131121 KSJ131121:KSQ131121 LCF131121:LCM131121 LMB131121:LMI131121 LVX131121:LWE131121 MFT131121:MGA131121 MPP131121:MPW131121 MZL131121:MZS131121 NJH131121:NJO131121 NTD131121:NTK131121 OCZ131121:ODG131121 OMV131121:ONC131121 OWR131121:OWY131121 PGN131121:PGU131121 PQJ131121:PQQ131121 QAF131121:QAM131121 QKB131121:QKI131121 QTX131121:QUE131121 RDT131121:REA131121 RNP131121:RNW131121 RXL131121:RXS131121 SHH131121:SHO131121 SRD131121:SRK131121 TAZ131121:TBG131121 TKV131121:TLC131121 TUR131121:TUY131121 UEN131121:UEU131121 UOJ131121:UOQ131121 UYF131121:UYM131121 VIB131121:VII131121 VRX131121:VSE131121 WBT131121:WCA131121 WLP131121:WLW131121 WVL131121:WVS131121 D196657:K196657 IZ196657:JG196657 SV196657:TC196657 ACR196657:ACY196657 AMN196657:AMU196657 AWJ196657:AWQ196657 BGF196657:BGM196657 BQB196657:BQI196657 BZX196657:CAE196657 CJT196657:CKA196657 CTP196657:CTW196657 DDL196657:DDS196657 DNH196657:DNO196657 DXD196657:DXK196657 EGZ196657:EHG196657 EQV196657:ERC196657 FAR196657:FAY196657 FKN196657:FKU196657 FUJ196657:FUQ196657 GEF196657:GEM196657 GOB196657:GOI196657 GXX196657:GYE196657 HHT196657:HIA196657 HRP196657:HRW196657 IBL196657:IBS196657 ILH196657:ILO196657 IVD196657:IVK196657 JEZ196657:JFG196657 JOV196657:JPC196657 JYR196657:JYY196657 KIN196657:KIU196657 KSJ196657:KSQ196657 LCF196657:LCM196657 LMB196657:LMI196657 LVX196657:LWE196657 MFT196657:MGA196657 MPP196657:MPW196657 MZL196657:MZS196657 NJH196657:NJO196657 NTD196657:NTK196657 OCZ196657:ODG196657 OMV196657:ONC196657 OWR196657:OWY196657 PGN196657:PGU196657 PQJ196657:PQQ196657 QAF196657:QAM196657 QKB196657:QKI196657 QTX196657:QUE196657 RDT196657:REA196657 RNP196657:RNW196657 RXL196657:RXS196657 SHH196657:SHO196657 SRD196657:SRK196657 TAZ196657:TBG196657 TKV196657:TLC196657 TUR196657:TUY196657 UEN196657:UEU196657 UOJ196657:UOQ196657 UYF196657:UYM196657 VIB196657:VII196657 VRX196657:VSE196657 WBT196657:WCA196657 WLP196657:WLW196657 WVL196657:WVS196657 D262193:K262193 IZ262193:JG262193 SV262193:TC262193 ACR262193:ACY262193 AMN262193:AMU262193 AWJ262193:AWQ262193 BGF262193:BGM262193 BQB262193:BQI262193 BZX262193:CAE262193 CJT262193:CKA262193 CTP262193:CTW262193 DDL262193:DDS262193 DNH262193:DNO262193 DXD262193:DXK262193 EGZ262193:EHG262193 EQV262193:ERC262193 FAR262193:FAY262193 FKN262193:FKU262193 FUJ262193:FUQ262193 GEF262193:GEM262193 GOB262193:GOI262193 GXX262193:GYE262193 HHT262193:HIA262193 HRP262193:HRW262193 IBL262193:IBS262193 ILH262193:ILO262193 IVD262193:IVK262193 JEZ262193:JFG262193 JOV262193:JPC262193 JYR262193:JYY262193 KIN262193:KIU262193 KSJ262193:KSQ262193 LCF262193:LCM262193 LMB262193:LMI262193 LVX262193:LWE262193 MFT262193:MGA262193 MPP262193:MPW262193 MZL262193:MZS262193 NJH262193:NJO262193 NTD262193:NTK262193 OCZ262193:ODG262193 OMV262193:ONC262193 OWR262193:OWY262193 PGN262193:PGU262193 PQJ262193:PQQ262193 QAF262193:QAM262193 QKB262193:QKI262193 QTX262193:QUE262193 RDT262193:REA262193 RNP262193:RNW262193 RXL262193:RXS262193 SHH262193:SHO262193 SRD262193:SRK262193 TAZ262193:TBG262193 TKV262193:TLC262193 TUR262193:TUY262193 UEN262193:UEU262193 UOJ262193:UOQ262193 UYF262193:UYM262193 VIB262193:VII262193 VRX262193:VSE262193 WBT262193:WCA262193 WLP262193:WLW262193 WVL262193:WVS262193 D327729:K327729 IZ327729:JG327729 SV327729:TC327729 ACR327729:ACY327729 AMN327729:AMU327729 AWJ327729:AWQ327729 BGF327729:BGM327729 BQB327729:BQI327729 BZX327729:CAE327729 CJT327729:CKA327729 CTP327729:CTW327729 DDL327729:DDS327729 DNH327729:DNO327729 DXD327729:DXK327729 EGZ327729:EHG327729 EQV327729:ERC327729 FAR327729:FAY327729 FKN327729:FKU327729 FUJ327729:FUQ327729 GEF327729:GEM327729 GOB327729:GOI327729 GXX327729:GYE327729 HHT327729:HIA327729 HRP327729:HRW327729 IBL327729:IBS327729 ILH327729:ILO327729 IVD327729:IVK327729 JEZ327729:JFG327729 JOV327729:JPC327729 JYR327729:JYY327729 KIN327729:KIU327729 KSJ327729:KSQ327729 LCF327729:LCM327729 LMB327729:LMI327729 LVX327729:LWE327729 MFT327729:MGA327729 MPP327729:MPW327729 MZL327729:MZS327729 NJH327729:NJO327729 NTD327729:NTK327729 OCZ327729:ODG327729 OMV327729:ONC327729 OWR327729:OWY327729 PGN327729:PGU327729 PQJ327729:PQQ327729 QAF327729:QAM327729 QKB327729:QKI327729 QTX327729:QUE327729 RDT327729:REA327729 RNP327729:RNW327729 RXL327729:RXS327729 SHH327729:SHO327729 SRD327729:SRK327729 TAZ327729:TBG327729 TKV327729:TLC327729 TUR327729:TUY327729 UEN327729:UEU327729 UOJ327729:UOQ327729 UYF327729:UYM327729 VIB327729:VII327729 VRX327729:VSE327729 WBT327729:WCA327729 WLP327729:WLW327729 WVL327729:WVS327729 D393265:K393265 IZ393265:JG393265 SV393265:TC393265 ACR393265:ACY393265 AMN393265:AMU393265 AWJ393265:AWQ393265 BGF393265:BGM393265 BQB393265:BQI393265 BZX393265:CAE393265 CJT393265:CKA393265 CTP393265:CTW393265 DDL393265:DDS393265 DNH393265:DNO393265 DXD393265:DXK393265 EGZ393265:EHG393265 EQV393265:ERC393265 FAR393265:FAY393265 FKN393265:FKU393265 FUJ393265:FUQ393265 GEF393265:GEM393265 GOB393265:GOI393265 GXX393265:GYE393265 HHT393265:HIA393265 HRP393265:HRW393265 IBL393265:IBS393265 ILH393265:ILO393265 IVD393265:IVK393265 JEZ393265:JFG393265 JOV393265:JPC393265 JYR393265:JYY393265 KIN393265:KIU393265 KSJ393265:KSQ393265 LCF393265:LCM393265 LMB393265:LMI393265 LVX393265:LWE393265 MFT393265:MGA393265 MPP393265:MPW393265 MZL393265:MZS393265 NJH393265:NJO393265 NTD393265:NTK393265 OCZ393265:ODG393265 OMV393265:ONC393265 OWR393265:OWY393265 PGN393265:PGU393265 PQJ393265:PQQ393265 QAF393265:QAM393265 QKB393265:QKI393265 QTX393265:QUE393265 RDT393265:REA393265 RNP393265:RNW393265 RXL393265:RXS393265 SHH393265:SHO393265 SRD393265:SRK393265 TAZ393265:TBG393265 TKV393265:TLC393265 TUR393265:TUY393265 UEN393265:UEU393265 UOJ393265:UOQ393265 UYF393265:UYM393265 VIB393265:VII393265 VRX393265:VSE393265 WBT393265:WCA393265 WLP393265:WLW393265 WVL393265:WVS393265 D458801:K458801 IZ458801:JG458801 SV458801:TC458801 ACR458801:ACY458801 AMN458801:AMU458801 AWJ458801:AWQ458801 BGF458801:BGM458801 BQB458801:BQI458801 BZX458801:CAE458801 CJT458801:CKA458801 CTP458801:CTW458801 DDL458801:DDS458801 DNH458801:DNO458801 DXD458801:DXK458801 EGZ458801:EHG458801 EQV458801:ERC458801 FAR458801:FAY458801 FKN458801:FKU458801 FUJ458801:FUQ458801 GEF458801:GEM458801 GOB458801:GOI458801 GXX458801:GYE458801 HHT458801:HIA458801 HRP458801:HRW458801 IBL458801:IBS458801 ILH458801:ILO458801 IVD458801:IVK458801 JEZ458801:JFG458801 JOV458801:JPC458801 JYR458801:JYY458801 KIN458801:KIU458801 KSJ458801:KSQ458801 LCF458801:LCM458801 LMB458801:LMI458801 LVX458801:LWE458801 MFT458801:MGA458801 MPP458801:MPW458801 MZL458801:MZS458801 NJH458801:NJO458801 NTD458801:NTK458801 OCZ458801:ODG458801 OMV458801:ONC458801 OWR458801:OWY458801 PGN458801:PGU458801 PQJ458801:PQQ458801 QAF458801:QAM458801 QKB458801:QKI458801 QTX458801:QUE458801 RDT458801:REA458801 RNP458801:RNW458801 RXL458801:RXS458801 SHH458801:SHO458801 SRD458801:SRK458801 TAZ458801:TBG458801 TKV458801:TLC458801 TUR458801:TUY458801 UEN458801:UEU458801 UOJ458801:UOQ458801 UYF458801:UYM458801 VIB458801:VII458801 VRX458801:VSE458801 WBT458801:WCA458801 WLP458801:WLW458801 WVL458801:WVS458801 D524337:K524337 IZ524337:JG524337 SV524337:TC524337 ACR524337:ACY524337 AMN524337:AMU524337 AWJ524337:AWQ524337 BGF524337:BGM524337 BQB524337:BQI524337 BZX524337:CAE524337 CJT524337:CKA524337 CTP524337:CTW524337 DDL524337:DDS524337 DNH524337:DNO524337 DXD524337:DXK524337 EGZ524337:EHG524337 EQV524337:ERC524337 FAR524337:FAY524337 FKN524337:FKU524337 FUJ524337:FUQ524337 GEF524337:GEM524337 GOB524337:GOI524337 GXX524337:GYE524337 HHT524337:HIA524337 HRP524337:HRW524337 IBL524337:IBS524337 ILH524337:ILO524337 IVD524337:IVK524337 JEZ524337:JFG524337 JOV524337:JPC524337 JYR524337:JYY524337 KIN524337:KIU524337 KSJ524337:KSQ524337 LCF524337:LCM524337 LMB524337:LMI524337 LVX524337:LWE524337 MFT524337:MGA524337 MPP524337:MPW524337 MZL524337:MZS524337 NJH524337:NJO524337 NTD524337:NTK524337 OCZ524337:ODG524337 OMV524337:ONC524337 OWR524337:OWY524337 PGN524337:PGU524337 PQJ524337:PQQ524337 QAF524337:QAM524337 QKB524337:QKI524337 QTX524337:QUE524337 RDT524337:REA524337 RNP524337:RNW524337 RXL524337:RXS524337 SHH524337:SHO524337 SRD524337:SRK524337 TAZ524337:TBG524337 TKV524337:TLC524337 TUR524337:TUY524337 UEN524337:UEU524337 UOJ524337:UOQ524337 UYF524337:UYM524337 VIB524337:VII524337 VRX524337:VSE524337 WBT524337:WCA524337 WLP524337:WLW524337 WVL524337:WVS524337 D589873:K589873 IZ589873:JG589873 SV589873:TC589873 ACR589873:ACY589873 AMN589873:AMU589873 AWJ589873:AWQ589873 BGF589873:BGM589873 BQB589873:BQI589873 BZX589873:CAE589873 CJT589873:CKA589873 CTP589873:CTW589873 DDL589873:DDS589873 DNH589873:DNO589873 DXD589873:DXK589873 EGZ589873:EHG589873 EQV589873:ERC589873 FAR589873:FAY589873 FKN589873:FKU589873 FUJ589873:FUQ589873 GEF589873:GEM589873 GOB589873:GOI589873 GXX589873:GYE589873 HHT589873:HIA589873 HRP589873:HRW589873 IBL589873:IBS589873 ILH589873:ILO589873 IVD589873:IVK589873 JEZ589873:JFG589873 JOV589873:JPC589873 JYR589873:JYY589873 KIN589873:KIU589873 KSJ589873:KSQ589873 LCF589873:LCM589873 LMB589873:LMI589873 LVX589873:LWE589873 MFT589873:MGA589873 MPP589873:MPW589873 MZL589873:MZS589873 NJH589873:NJO589873 NTD589873:NTK589873 OCZ589873:ODG589873 OMV589873:ONC589873 OWR589873:OWY589873 PGN589873:PGU589873 PQJ589873:PQQ589873 QAF589873:QAM589873 QKB589873:QKI589873 QTX589873:QUE589873 RDT589873:REA589873 RNP589873:RNW589873 RXL589873:RXS589873 SHH589873:SHO589873 SRD589873:SRK589873 TAZ589873:TBG589873 TKV589873:TLC589873 TUR589873:TUY589873 UEN589873:UEU589873 UOJ589873:UOQ589873 UYF589873:UYM589873 VIB589873:VII589873 VRX589873:VSE589873 WBT589873:WCA589873 WLP589873:WLW589873 WVL589873:WVS589873 D655409:K655409 IZ655409:JG655409 SV655409:TC655409 ACR655409:ACY655409 AMN655409:AMU655409 AWJ655409:AWQ655409 BGF655409:BGM655409 BQB655409:BQI655409 BZX655409:CAE655409 CJT655409:CKA655409 CTP655409:CTW655409 DDL655409:DDS655409 DNH655409:DNO655409 DXD655409:DXK655409 EGZ655409:EHG655409 EQV655409:ERC655409 FAR655409:FAY655409 FKN655409:FKU655409 FUJ655409:FUQ655409 GEF655409:GEM655409 GOB655409:GOI655409 GXX655409:GYE655409 HHT655409:HIA655409 HRP655409:HRW655409 IBL655409:IBS655409 ILH655409:ILO655409 IVD655409:IVK655409 JEZ655409:JFG655409 JOV655409:JPC655409 JYR655409:JYY655409 KIN655409:KIU655409 KSJ655409:KSQ655409 LCF655409:LCM655409 LMB655409:LMI655409 LVX655409:LWE655409 MFT655409:MGA655409 MPP655409:MPW655409 MZL655409:MZS655409 NJH655409:NJO655409 NTD655409:NTK655409 OCZ655409:ODG655409 OMV655409:ONC655409 OWR655409:OWY655409 PGN655409:PGU655409 PQJ655409:PQQ655409 QAF655409:QAM655409 QKB655409:QKI655409 QTX655409:QUE655409 RDT655409:REA655409 RNP655409:RNW655409 RXL655409:RXS655409 SHH655409:SHO655409 SRD655409:SRK655409 TAZ655409:TBG655409 TKV655409:TLC655409 TUR655409:TUY655409 UEN655409:UEU655409 UOJ655409:UOQ655409 UYF655409:UYM655409 VIB655409:VII655409 VRX655409:VSE655409 WBT655409:WCA655409 WLP655409:WLW655409 WVL655409:WVS655409 D720945:K720945 IZ720945:JG720945 SV720945:TC720945 ACR720945:ACY720945 AMN720945:AMU720945 AWJ720945:AWQ720945 BGF720945:BGM720945 BQB720945:BQI720945 BZX720945:CAE720945 CJT720945:CKA720945 CTP720945:CTW720945 DDL720945:DDS720945 DNH720945:DNO720945 DXD720945:DXK720945 EGZ720945:EHG720945 EQV720945:ERC720945 FAR720945:FAY720945 FKN720945:FKU720945 FUJ720945:FUQ720945 GEF720945:GEM720945 GOB720945:GOI720945 GXX720945:GYE720945 HHT720945:HIA720945 HRP720945:HRW720945 IBL720945:IBS720945 ILH720945:ILO720945 IVD720945:IVK720945 JEZ720945:JFG720945 JOV720945:JPC720945 JYR720945:JYY720945 KIN720945:KIU720945 KSJ720945:KSQ720945 LCF720945:LCM720945 LMB720945:LMI720945 LVX720945:LWE720945 MFT720945:MGA720945 MPP720945:MPW720945 MZL720945:MZS720945 NJH720945:NJO720945 NTD720945:NTK720945 OCZ720945:ODG720945 OMV720945:ONC720945 OWR720945:OWY720945 PGN720945:PGU720945 PQJ720945:PQQ720945 QAF720945:QAM720945 QKB720945:QKI720945 QTX720945:QUE720945 RDT720945:REA720945 RNP720945:RNW720945 RXL720945:RXS720945 SHH720945:SHO720945 SRD720945:SRK720945 TAZ720945:TBG720945 TKV720945:TLC720945 TUR720945:TUY720945 UEN720945:UEU720945 UOJ720945:UOQ720945 UYF720945:UYM720945 VIB720945:VII720945 VRX720945:VSE720945 WBT720945:WCA720945 WLP720945:WLW720945 WVL720945:WVS720945 D786481:K786481 IZ786481:JG786481 SV786481:TC786481 ACR786481:ACY786481 AMN786481:AMU786481 AWJ786481:AWQ786481 BGF786481:BGM786481 BQB786481:BQI786481 BZX786481:CAE786481 CJT786481:CKA786481 CTP786481:CTW786481 DDL786481:DDS786481 DNH786481:DNO786481 DXD786481:DXK786481 EGZ786481:EHG786481 EQV786481:ERC786481 FAR786481:FAY786481 FKN786481:FKU786481 FUJ786481:FUQ786481 GEF786481:GEM786481 GOB786481:GOI786481 GXX786481:GYE786481 HHT786481:HIA786481 HRP786481:HRW786481 IBL786481:IBS786481 ILH786481:ILO786481 IVD786481:IVK786481 JEZ786481:JFG786481 JOV786481:JPC786481 JYR786481:JYY786481 KIN786481:KIU786481 KSJ786481:KSQ786481 LCF786481:LCM786481 LMB786481:LMI786481 LVX786481:LWE786481 MFT786481:MGA786481 MPP786481:MPW786481 MZL786481:MZS786481 NJH786481:NJO786481 NTD786481:NTK786481 OCZ786481:ODG786481 OMV786481:ONC786481 OWR786481:OWY786481 PGN786481:PGU786481 PQJ786481:PQQ786481 QAF786481:QAM786481 QKB786481:QKI786481 QTX786481:QUE786481 RDT786481:REA786481 RNP786481:RNW786481 RXL786481:RXS786481 SHH786481:SHO786481 SRD786481:SRK786481 TAZ786481:TBG786481 TKV786481:TLC786481 TUR786481:TUY786481 UEN786481:UEU786481 UOJ786481:UOQ786481 UYF786481:UYM786481 VIB786481:VII786481 VRX786481:VSE786481 WBT786481:WCA786481 WLP786481:WLW786481 WVL786481:WVS786481 D852017:K852017 IZ852017:JG852017 SV852017:TC852017 ACR852017:ACY852017 AMN852017:AMU852017 AWJ852017:AWQ852017 BGF852017:BGM852017 BQB852017:BQI852017 BZX852017:CAE852017 CJT852017:CKA852017 CTP852017:CTW852017 DDL852017:DDS852017 DNH852017:DNO852017 DXD852017:DXK852017 EGZ852017:EHG852017 EQV852017:ERC852017 FAR852017:FAY852017 FKN852017:FKU852017 FUJ852017:FUQ852017 GEF852017:GEM852017 GOB852017:GOI852017 GXX852017:GYE852017 HHT852017:HIA852017 HRP852017:HRW852017 IBL852017:IBS852017 ILH852017:ILO852017 IVD852017:IVK852017 JEZ852017:JFG852017 JOV852017:JPC852017 JYR852017:JYY852017 KIN852017:KIU852017 KSJ852017:KSQ852017 LCF852017:LCM852017 LMB852017:LMI852017 LVX852017:LWE852017 MFT852017:MGA852017 MPP852017:MPW852017 MZL852017:MZS852017 NJH852017:NJO852017 NTD852017:NTK852017 OCZ852017:ODG852017 OMV852017:ONC852017 OWR852017:OWY852017 PGN852017:PGU852017 PQJ852017:PQQ852017 QAF852017:QAM852017 QKB852017:QKI852017 QTX852017:QUE852017 RDT852017:REA852017 RNP852017:RNW852017 RXL852017:RXS852017 SHH852017:SHO852017 SRD852017:SRK852017 TAZ852017:TBG852017 TKV852017:TLC852017 TUR852017:TUY852017 UEN852017:UEU852017 UOJ852017:UOQ852017 UYF852017:UYM852017 VIB852017:VII852017 VRX852017:VSE852017 WBT852017:WCA852017 WLP852017:WLW852017 WVL852017:WVS852017 D917553:K917553 IZ917553:JG917553 SV917553:TC917553 ACR917553:ACY917553 AMN917553:AMU917553 AWJ917553:AWQ917553 BGF917553:BGM917553 BQB917553:BQI917553 BZX917553:CAE917553 CJT917553:CKA917553 CTP917553:CTW917553 DDL917553:DDS917553 DNH917553:DNO917553 DXD917553:DXK917553 EGZ917553:EHG917553 EQV917553:ERC917553 FAR917553:FAY917553 FKN917553:FKU917553 FUJ917553:FUQ917553 GEF917553:GEM917553 GOB917553:GOI917553 GXX917553:GYE917553 HHT917553:HIA917553 HRP917553:HRW917553 IBL917553:IBS917553 ILH917553:ILO917553 IVD917553:IVK917553 JEZ917553:JFG917553 JOV917553:JPC917553 JYR917553:JYY917553 KIN917553:KIU917553 KSJ917553:KSQ917553 LCF917553:LCM917553 LMB917553:LMI917553 LVX917553:LWE917553 MFT917553:MGA917553 MPP917553:MPW917553 MZL917553:MZS917553 NJH917553:NJO917553 NTD917553:NTK917553 OCZ917553:ODG917553 OMV917553:ONC917553 OWR917553:OWY917553 PGN917553:PGU917553 PQJ917553:PQQ917553 QAF917553:QAM917553 QKB917553:QKI917553 QTX917553:QUE917553 RDT917553:REA917553 RNP917553:RNW917553 RXL917553:RXS917553 SHH917553:SHO917553 SRD917553:SRK917553 TAZ917553:TBG917553 TKV917553:TLC917553 TUR917553:TUY917553 UEN917553:UEU917553 UOJ917553:UOQ917553 UYF917553:UYM917553 VIB917553:VII917553 VRX917553:VSE917553 WBT917553:WCA917553 WLP917553:WLW917553 WVL917553:WVS917553 D983089:K983089 IZ983089:JG983089 SV983089:TC983089 ACR983089:ACY983089 AMN983089:AMU983089 AWJ983089:AWQ983089 BGF983089:BGM983089 BQB983089:BQI983089 BZX983089:CAE983089 CJT983089:CKA983089 CTP983089:CTW983089 DDL983089:DDS983089 DNH983089:DNO983089 DXD983089:DXK983089 EGZ983089:EHG983089 EQV983089:ERC983089 FAR983089:FAY983089 FKN983089:FKU983089 FUJ983089:FUQ983089 GEF983089:GEM983089 GOB983089:GOI983089 GXX983089:GYE983089 HHT983089:HIA983089 HRP983089:HRW983089 IBL983089:IBS983089 ILH983089:ILO983089 IVD983089:IVK983089 JEZ983089:JFG983089 JOV983089:JPC983089 JYR983089:JYY983089 KIN983089:KIU983089 KSJ983089:KSQ983089 LCF983089:LCM983089 LMB983089:LMI983089 LVX983089:LWE983089 MFT983089:MGA983089 MPP983089:MPW983089 MZL983089:MZS983089 NJH983089:NJO983089 NTD983089:NTK983089 OCZ983089:ODG983089 OMV983089:ONC983089 OWR983089:OWY983089 PGN983089:PGU983089 PQJ983089:PQQ983089 QAF983089:QAM983089 QKB983089:QKI983089 QTX983089:QUE983089 RDT983089:REA983089 RNP983089:RNW983089 RXL983089:RXS983089 SHH983089:SHO983089 SRD983089:SRK983089 TAZ983089:TBG983089 TKV983089:TLC983089 TUR983089:TUY983089 UEN983089:UEU983089 UOJ983089:UOQ983089 UYF983089:UYM983089 VIB983089:VII983089 VRX983089:VSE983089 WBT983089:WCA983089 WLP983089:WLW983089 WVL983089:WVS983089">
      <formula1>$AD$7:$AD$16</formula1>
    </dataValidation>
    <dataValidation type="list" allowBlank="1" showInputMessage="1" showErrorMessage="1" sqref="H26:H29 JD26:JD29 SZ26:SZ29 ACV26:ACV29 AMR26:AMR29 AWN26:AWN29 BGJ26:BGJ29 BQF26:BQF29 CAB26:CAB29 CJX26:CJX29 CTT26:CTT29 DDP26:DDP29 DNL26:DNL29 DXH26:DXH29 EHD26:EHD29 EQZ26:EQZ29 FAV26:FAV29 FKR26:FKR29 FUN26:FUN29 GEJ26:GEJ29 GOF26:GOF29 GYB26:GYB29 HHX26:HHX29 HRT26:HRT29 IBP26:IBP29 ILL26:ILL29 IVH26:IVH29 JFD26:JFD29 JOZ26:JOZ29 JYV26:JYV29 KIR26:KIR29 KSN26:KSN29 LCJ26:LCJ29 LMF26:LMF29 LWB26:LWB29 MFX26:MFX29 MPT26:MPT29 MZP26:MZP29 NJL26:NJL29 NTH26:NTH29 ODD26:ODD29 OMZ26:OMZ29 OWV26:OWV29 PGR26:PGR29 PQN26:PQN29 QAJ26:QAJ29 QKF26:QKF29 QUB26:QUB29 RDX26:RDX29 RNT26:RNT29 RXP26:RXP29 SHL26:SHL29 SRH26:SRH29 TBD26:TBD29 TKZ26:TKZ29 TUV26:TUV29 UER26:UER29 UON26:UON29 UYJ26:UYJ29 VIF26:VIF29 VSB26:VSB29 WBX26:WBX29 WLT26:WLT29 WVP26:WVP29 H65562:H65565 JD65562:JD65565 SZ65562:SZ65565 ACV65562:ACV65565 AMR65562:AMR65565 AWN65562:AWN65565 BGJ65562:BGJ65565 BQF65562:BQF65565 CAB65562:CAB65565 CJX65562:CJX65565 CTT65562:CTT65565 DDP65562:DDP65565 DNL65562:DNL65565 DXH65562:DXH65565 EHD65562:EHD65565 EQZ65562:EQZ65565 FAV65562:FAV65565 FKR65562:FKR65565 FUN65562:FUN65565 GEJ65562:GEJ65565 GOF65562:GOF65565 GYB65562:GYB65565 HHX65562:HHX65565 HRT65562:HRT65565 IBP65562:IBP65565 ILL65562:ILL65565 IVH65562:IVH65565 JFD65562:JFD65565 JOZ65562:JOZ65565 JYV65562:JYV65565 KIR65562:KIR65565 KSN65562:KSN65565 LCJ65562:LCJ65565 LMF65562:LMF65565 LWB65562:LWB65565 MFX65562:MFX65565 MPT65562:MPT65565 MZP65562:MZP65565 NJL65562:NJL65565 NTH65562:NTH65565 ODD65562:ODD65565 OMZ65562:OMZ65565 OWV65562:OWV65565 PGR65562:PGR65565 PQN65562:PQN65565 QAJ65562:QAJ65565 QKF65562:QKF65565 QUB65562:QUB65565 RDX65562:RDX65565 RNT65562:RNT65565 RXP65562:RXP65565 SHL65562:SHL65565 SRH65562:SRH65565 TBD65562:TBD65565 TKZ65562:TKZ65565 TUV65562:TUV65565 UER65562:UER65565 UON65562:UON65565 UYJ65562:UYJ65565 VIF65562:VIF65565 VSB65562:VSB65565 WBX65562:WBX65565 WLT65562:WLT65565 WVP65562:WVP65565 H131098:H131101 JD131098:JD131101 SZ131098:SZ131101 ACV131098:ACV131101 AMR131098:AMR131101 AWN131098:AWN131101 BGJ131098:BGJ131101 BQF131098:BQF131101 CAB131098:CAB131101 CJX131098:CJX131101 CTT131098:CTT131101 DDP131098:DDP131101 DNL131098:DNL131101 DXH131098:DXH131101 EHD131098:EHD131101 EQZ131098:EQZ131101 FAV131098:FAV131101 FKR131098:FKR131101 FUN131098:FUN131101 GEJ131098:GEJ131101 GOF131098:GOF131101 GYB131098:GYB131101 HHX131098:HHX131101 HRT131098:HRT131101 IBP131098:IBP131101 ILL131098:ILL131101 IVH131098:IVH131101 JFD131098:JFD131101 JOZ131098:JOZ131101 JYV131098:JYV131101 KIR131098:KIR131101 KSN131098:KSN131101 LCJ131098:LCJ131101 LMF131098:LMF131101 LWB131098:LWB131101 MFX131098:MFX131101 MPT131098:MPT131101 MZP131098:MZP131101 NJL131098:NJL131101 NTH131098:NTH131101 ODD131098:ODD131101 OMZ131098:OMZ131101 OWV131098:OWV131101 PGR131098:PGR131101 PQN131098:PQN131101 QAJ131098:QAJ131101 QKF131098:QKF131101 QUB131098:QUB131101 RDX131098:RDX131101 RNT131098:RNT131101 RXP131098:RXP131101 SHL131098:SHL131101 SRH131098:SRH131101 TBD131098:TBD131101 TKZ131098:TKZ131101 TUV131098:TUV131101 UER131098:UER131101 UON131098:UON131101 UYJ131098:UYJ131101 VIF131098:VIF131101 VSB131098:VSB131101 WBX131098:WBX131101 WLT131098:WLT131101 WVP131098:WVP131101 H196634:H196637 JD196634:JD196637 SZ196634:SZ196637 ACV196634:ACV196637 AMR196634:AMR196637 AWN196634:AWN196637 BGJ196634:BGJ196637 BQF196634:BQF196637 CAB196634:CAB196637 CJX196634:CJX196637 CTT196634:CTT196637 DDP196634:DDP196637 DNL196634:DNL196637 DXH196634:DXH196637 EHD196634:EHD196637 EQZ196634:EQZ196637 FAV196634:FAV196637 FKR196634:FKR196637 FUN196634:FUN196637 GEJ196634:GEJ196637 GOF196634:GOF196637 GYB196634:GYB196637 HHX196634:HHX196637 HRT196634:HRT196637 IBP196634:IBP196637 ILL196634:ILL196637 IVH196634:IVH196637 JFD196634:JFD196637 JOZ196634:JOZ196637 JYV196634:JYV196637 KIR196634:KIR196637 KSN196634:KSN196637 LCJ196634:LCJ196637 LMF196634:LMF196637 LWB196634:LWB196637 MFX196634:MFX196637 MPT196634:MPT196637 MZP196634:MZP196637 NJL196634:NJL196637 NTH196634:NTH196637 ODD196634:ODD196637 OMZ196634:OMZ196637 OWV196634:OWV196637 PGR196634:PGR196637 PQN196634:PQN196637 QAJ196634:QAJ196637 QKF196634:QKF196637 QUB196634:QUB196637 RDX196634:RDX196637 RNT196634:RNT196637 RXP196634:RXP196637 SHL196634:SHL196637 SRH196634:SRH196637 TBD196634:TBD196637 TKZ196634:TKZ196637 TUV196634:TUV196637 UER196634:UER196637 UON196634:UON196637 UYJ196634:UYJ196637 VIF196634:VIF196637 VSB196634:VSB196637 WBX196634:WBX196637 WLT196634:WLT196637 WVP196634:WVP196637 H262170:H262173 JD262170:JD262173 SZ262170:SZ262173 ACV262170:ACV262173 AMR262170:AMR262173 AWN262170:AWN262173 BGJ262170:BGJ262173 BQF262170:BQF262173 CAB262170:CAB262173 CJX262170:CJX262173 CTT262170:CTT262173 DDP262170:DDP262173 DNL262170:DNL262173 DXH262170:DXH262173 EHD262170:EHD262173 EQZ262170:EQZ262173 FAV262170:FAV262173 FKR262170:FKR262173 FUN262170:FUN262173 GEJ262170:GEJ262173 GOF262170:GOF262173 GYB262170:GYB262173 HHX262170:HHX262173 HRT262170:HRT262173 IBP262170:IBP262173 ILL262170:ILL262173 IVH262170:IVH262173 JFD262170:JFD262173 JOZ262170:JOZ262173 JYV262170:JYV262173 KIR262170:KIR262173 KSN262170:KSN262173 LCJ262170:LCJ262173 LMF262170:LMF262173 LWB262170:LWB262173 MFX262170:MFX262173 MPT262170:MPT262173 MZP262170:MZP262173 NJL262170:NJL262173 NTH262170:NTH262173 ODD262170:ODD262173 OMZ262170:OMZ262173 OWV262170:OWV262173 PGR262170:PGR262173 PQN262170:PQN262173 QAJ262170:QAJ262173 QKF262170:QKF262173 QUB262170:QUB262173 RDX262170:RDX262173 RNT262170:RNT262173 RXP262170:RXP262173 SHL262170:SHL262173 SRH262170:SRH262173 TBD262170:TBD262173 TKZ262170:TKZ262173 TUV262170:TUV262173 UER262170:UER262173 UON262170:UON262173 UYJ262170:UYJ262173 VIF262170:VIF262173 VSB262170:VSB262173 WBX262170:WBX262173 WLT262170:WLT262173 WVP262170:WVP262173 H327706:H327709 JD327706:JD327709 SZ327706:SZ327709 ACV327706:ACV327709 AMR327706:AMR327709 AWN327706:AWN327709 BGJ327706:BGJ327709 BQF327706:BQF327709 CAB327706:CAB327709 CJX327706:CJX327709 CTT327706:CTT327709 DDP327706:DDP327709 DNL327706:DNL327709 DXH327706:DXH327709 EHD327706:EHD327709 EQZ327706:EQZ327709 FAV327706:FAV327709 FKR327706:FKR327709 FUN327706:FUN327709 GEJ327706:GEJ327709 GOF327706:GOF327709 GYB327706:GYB327709 HHX327706:HHX327709 HRT327706:HRT327709 IBP327706:IBP327709 ILL327706:ILL327709 IVH327706:IVH327709 JFD327706:JFD327709 JOZ327706:JOZ327709 JYV327706:JYV327709 KIR327706:KIR327709 KSN327706:KSN327709 LCJ327706:LCJ327709 LMF327706:LMF327709 LWB327706:LWB327709 MFX327706:MFX327709 MPT327706:MPT327709 MZP327706:MZP327709 NJL327706:NJL327709 NTH327706:NTH327709 ODD327706:ODD327709 OMZ327706:OMZ327709 OWV327706:OWV327709 PGR327706:PGR327709 PQN327706:PQN327709 QAJ327706:QAJ327709 QKF327706:QKF327709 QUB327706:QUB327709 RDX327706:RDX327709 RNT327706:RNT327709 RXP327706:RXP327709 SHL327706:SHL327709 SRH327706:SRH327709 TBD327706:TBD327709 TKZ327706:TKZ327709 TUV327706:TUV327709 UER327706:UER327709 UON327706:UON327709 UYJ327706:UYJ327709 VIF327706:VIF327709 VSB327706:VSB327709 WBX327706:WBX327709 WLT327706:WLT327709 WVP327706:WVP327709 H393242:H393245 JD393242:JD393245 SZ393242:SZ393245 ACV393242:ACV393245 AMR393242:AMR393245 AWN393242:AWN393245 BGJ393242:BGJ393245 BQF393242:BQF393245 CAB393242:CAB393245 CJX393242:CJX393245 CTT393242:CTT393245 DDP393242:DDP393245 DNL393242:DNL393245 DXH393242:DXH393245 EHD393242:EHD393245 EQZ393242:EQZ393245 FAV393242:FAV393245 FKR393242:FKR393245 FUN393242:FUN393245 GEJ393242:GEJ393245 GOF393242:GOF393245 GYB393242:GYB393245 HHX393242:HHX393245 HRT393242:HRT393245 IBP393242:IBP393245 ILL393242:ILL393245 IVH393242:IVH393245 JFD393242:JFD393245 JOZ393242:JOZ393245 JYV393242:JYV393245 KIR393242:KIR393245 KSN393242:KSN393245 LCJ393242:LCJ393245 LMF393242:LMF393245 LWB393242:LWB393245 MFX393242:MFX393245 MPT393242:MPT393245 MZP393242:MZP393245 NJL393242:NJL393245 NTH393242:NTH393245 ODD393242:ODD393245 OMZ393242:OMZ393245 OWV393242:OWV393245 PGR393242:PGR393245 PQN393242:PQN393245 QAJ393242:QAJ393245 QKF393242:QKF393245 QUB393242:QUB393245 RDX393242:RDX393245 RNT393242:RNT393245 RXP393242:RXP393245 SHL393242:SHL393245 SRH393242:SRH393245 TBD393242:TBD393245 TKZ393242:TKZ393245 TUV393242:TUV393245 UER393242:UER393245 UON393242:UON393245 UYJ393242:UYJ393245 VIF393242:VIF393245 VSB393242:VSB393245 WBX393242:WBX393245 WLT393242:WLT393245 WVP393242:WVP393245 H458778:H458781 JD458778:JD458781 SZ458778:SZ458781 ACV458778:ACV458781 AMR458778:AMR458781 AWN458778:AWN458781 BGJ458778:BGJ458781 BQF458778:BQF458781 CAB458778:CAB458781 CJX458778:CJX458781 CTT458778:CTT458781 DDP458778:DDP458781 DNL458778:DNL458781 DXH458778:DXH458781 EHD458778:EHD458781 EQZ458778:EQZ458781 FAV458778:FAV458781 FKR458778:FKR458781 FUN458778:FUN458781 GEJ458778:GEJ458781 GOF458778:GOF458781 GYB458778:GYB458781 HHX458778:HHX458781 HRT458778:HRT458781 IBP458778:IBP458781 ILL458778:ILL458781 IVH458778:IVH458781 JFD458778:JFD458781 JOZ458778:JOZ458781 JYV458778:JYV458781 KIR458778:KIR458781 KSN458778:KSN458781 LCJ458778:LCJ458781 LMF458778:LMF458781 LWB458778:LWB458781 MFX458778:MFX458781 MPT458778:MPT458781 MZP458778:MZP458781 NJL458778:NJL458781 NTH458778:NTH458781 ODD458778:ODD458781 OMZ458778:OMZ458781 OWV458778:OWV458781 PGR458778:PGR458781 PQN458778:PQN458781 QAJ458778:QAJ458781 QKF458778:QKF458781 QUB458778:QUB458781 RDX458778:RDX458781 RNT458778:RNT458781 RXP458778:RXP458781 SHL458778:SHL458781 SRH458778:SRH458781 TBD458778:TBD458781 TKZ458778:TKZ458781 TUV458778:TUV458781 UER458778:UER458781 UON458778:UON458781 UYJ458778:UYJ458781 VIF458778:VIF458781 VSB458778:VSB458781 WBX458778:WBX458781 WLT458778:WLT458781 WVP458778:WVP458781 H524314:H524317 JD524314:JD524317 SZ524314:SZ524317 ACV524314:ACV524317 AMR524314:AMR524317 AWN524314:AWN524317 BGJ524314:BGJ524317 BQF524314:BQF524317 CAB524314:CAB524317 CJX524314:CJX524317 CTT524314:CTT524317 DDP524314:DDP524317 DNL524314:DNL524317 DXH524314:DXH524317 EHD524314:EHD524317 EQZ524314:EQZ524317 FAV524314:FAV524317 FKR524314:FKR524317 FUN524314:FUN524317 GEJ524314:GEJ524317 GOF524314:GOF524317 GYB524314:GYB524317 HHX524314:HHX524317 HRT524314:HRT524317 IBP524314:IBP524317 ILL524314:ILL524317 IVH524314:IVH524317 JFD524314:JFD524317 JOZ524314:JOZ524317 JYV524314:JYV524317 KIR524314:KIR524317 KSN524314:KSN524317 LCJ524314:LCJ524317 LMF524314:LMF524317 LWB524314:LWB524317 MFX524314:MFX524317 MPT524314:MPT524317 MZP524314:MZP524317 NJL524314:NJL524317 NTH524314:NTH524317 ODD524314:ODD524317 OMZ524314:OMZ524317 OWV524314:OWV524317 PGR524314:PGR524317 PQN524314:PQN524317 QAJ524314:QAJ524317 QKF524314:QKF524317 QUB524314:QUB524317 RDX524314:RDX524317 RNT524314:RNT524317 RXP524314:RXP524317 SHL524314:SHL524317 SRH524314:SRH524317 TBD524314:TBD524317 TKZ524314:TKZ524317 TUV524314:TUV524317 UER524314:UER524317 UON524314:UON524317 UYJ524314:UYJ524317 VIF524314:VIF524317 VSB524314:VSB524317 WBX524314:WBX524317 WLT524314:WLT524317 WVP524314:WVP524317 H589850:H589853 JD589850:JD589853 SZ589850:SZ589853 ACV589850:ACV589853 AMR589850:AMR589853 AWN589850:AWN589853 BGJ589850:BGJ589853 BQF589850:BQF589853 CAB589850:CAB589853 CJX589850:CJX589853 CTT589850:CTT589853 DDP589850:DDP589853 DNL589850:DNL589853 DXH589850:DXH589853 EHD589850:EHD589853 EQZ589850:EQZ589853 FAV589850:FAV589853 FKR589850:FKR589853 FUN589850:FUN589853 GEJ589850:GEJ589853 GOF589850:GOF589853 GYB589850:GYB589853 HHX589850:HHX589853 HRT589850:HRT589853 IBP589850:IBP589853 ILL589850:ILL589853 IVH589850:IVH589853 JFD589850:JFD589853 JOZ589850:JOZ589853 JYV589850:JYV589853 KIR589850:KIR589853 KSN589850:KSN589853 LCJ589850:LCJ589853 LMF589850:LMF589853 LWB589850:LWB589853 MFX589850:MFX589853 MPT589850:MPT589853 MZP589850:MZP589853 NJL589850:NJL589853 NTH589850:NTH589853 ODD589850:ODD589853 OMZ589850:OMZ589853 OWV589850:OWV589853 PGR589850:PGR589853 PQN589850:PQN589853 QAJ589850:QAJ589853 QKF589850:QKF589853 QUB589850:QUB589853 RDX589850:RDX589853 RNT589850:RNT589853 RXP589850:RXP589853 SHL589850:SHL589853 SRH589850:SRH589853 TBD589850:TBD589853 TKZ589850:TKZ589853 TUV589850:TUV589853 UER589850:UER589853 UON589850:UON589853 UYJ589850:UYJ589853 VIF589850:VIF589853 VSB589850:VSB589853 WBX589850:WBX589853 WLT589850:WLT589853 WVP589850:WVP589853 H655386:H655389 JD655386:JD655389 SZ655386:SZ655389 ACV655386:ACV655389 AMR655386:AMR655389 AWN655386:AWN655389 BGJ655386:BGJ655389 BQF655386:BQF655389 CAB655386:CAB655389 CJX655386:CJX655389 CTT655386:CTT655389 DDP655386:DDP655389 DNL655386:DNL655389 DXH655386:DXH655389 EHD655386:EHD655389 EQZ655386:EQZ655389 FAV655386:FAV655389 FKR655386:FKR655389 FUN655386:FUN655389 GEJ655386:GEJ655389 GOF655386:GOF655389 GYB655386:GYB655389 HHX655386:HHX655389 HRT655386:HRT655389 IBP655386:IBP655389 ILL655386:ILL655389 IVH655386:IVH655389 JFD655386:JFD655389 JOZ655386:JOZ655389 JYV655386:JYV655389 KIR655386:KIR655389 KSN655386:KSN655389 LCJ655386:LCJ655389 LMF655386:LMF655389 LWB655386:LWB655389 MFX655386:MFX655389 MPT655386:MPT655389 MZP655386:MZP655389 NJL655386:NJL655389 NTH655386:NTH655389 ODD655386:ODD655389 OMZ655386:OMZ655389 OWV655386:OWV655389 PGR655386:PGR655389 PQN655386:PQN655389 QAJ655386:QAJ655389 QKF655386:QKF655389 QUB655386:QUB655389 RDX655386:RDX655389 RNT655386:RNT655389 RXP655386:RXP655389 SHL655386:SHL655389 SRH655386:SRH655389 TBD655386:TBD655389 TKZ655386:TKZ655389 TUV655386:TUV655389 UER655386:UER655389 UON655386:UON655389 UYJ655386:UYJ655389 VIF655386:VIF655389 VSB655386:VSB655389 WBX655386:WBX655389 WLT655386:WLT655389 WVP655386:WVP655389 H720922:H720925 JD720922:JD720925 SZ720922:SZ720925 ACV720922:ACV720925 AMR720922:AMR720925 AWN720922:AWN720925 BGJ720922:BGJ720925 BQF720922:BQF720925 CAB720922:CAB720925 CJX720922:CJX720925 CTT720922:CTT720925 DDP720922:DDP720925 DNL720922:DNL720925 DXH720922:DXH720925 EHD720922:EHD720925 EQZ720922:EQZ720925 FAV720922:FAV720925 FKR720922:FKR720925 FUN720922:FUN720925 GEJ720922:GEJ720925 GOF720922:GOF720925 GYB720922:GYB720925 HHX720922:HHX720925 HRT720922:HRT720925 IBP720922:IBP720925 ILL720922:ILL720925 IVH720922:IVH720925 JFD720922:JFD720925 JOZ720922:JOZ720925 JYV720922:JYV720925 KIR720922:KIR720925 KSN720922:KSN720925 LCJ720922:LCJ720925 LMF720922:LMF720925 LWB720922:LWB720925 MFX720922:MFX720925 MPT720922:MPT720925 MZP720922:MZP720925 NJL720922:NJL720925 NTH720922:NTH720925 ODD720922:ODD720925 OMZ720922:OMZ720925 OWV720922:OWV720925 PGR720922:PGR720925 PQN720922:PQN720925 QAJ720922:QAJ720925 QKF720922:QKF720925 QUB720922:QUB720925 RDX720922:RDX720925 RNT720922:RNT720925 RXP720922:RXP720925 SHL720922:SHL720925 SRH720922:SRH720925 TBD720922:TBD720925 TKZ720922:TKZ720925 TUV720922:TUV720925 UER720922:UER720925 UON720922:UON720925 UYJ720922:UYJ720925 VIF720922:VIF720925 VSB720922:VSB720925 WBX720922:WBX720925 WLT720922:WLT720925 WVP720922:WVP720925 H786458:H786461 JD786458:JD786461 SZ786458:SZ786461 ACV786458:ACV786461 AMR786458:AMR786461 AWN786458:AWN786461 BGJ786458:BGJ786461 BQF786458:BQF786461 CAB786458:CAB786461 CJX786458:CJX786461 CTT786458:CTT786461 DDP786458:DDP786461 DNL786458:DNL786461 DXH786458:DXH786461 EHD786458:EHD786461 EQZ786458:EQZ786461 FAV786458:FAV786461 FKR786458:FKR786461 FUN786458:FUN786461 GEJ786458:GEJ786461 GOF786458:GOF786461 GYB786458:GYB786461 HHX786458:HHX786461 HRT786458:HRT786461 IBP786458:IBP786461 ILL786458:ILL786461 IVH786458:IVH786461 JFD786458:JFD786461 JOZ786458:JOZ786461 JYV786458:JYV786461 KIR786458:KIR786461 KSN786458:KSN786461 LCJ786458:LCJ786461 LMF786458:LMF786461 LWB786458:LWB786461 MFX786458:MFX786461 MPT786458:MPT786461 MZP786458:MZP786461 NJL786458:NJL786461 NTH786458:NTH786461 ODD786458:ODD786461 OMZ786458:OMZ786461 OWV786458:OWV786461 PGR786458:PGR786461 PQN786458:PQN786461 QAJ786458:QAJ786461 QKF786458:QKF786461 QUB786458:QUB786461 RDX786458:RDX786461 RNT786458:RNT786461 RXP786458:RXP786461 SHL786458:SHL786461 SRH786458:SRH786461 TBD786458:TBD786461 TKZ786458:TKZ786461 TUV786458:TUV786461 UER786458:UER786461 UON786458:UON786461 UYJ786458:UYJ786461 VIF786458:VIF786461 VSB786458:VSB786461 WBX786458:WBX786461 WLT786458:WLT786461 WVP786458:WVP786461 H851994:H851997 JD851994:JD851997 SZ851994:SZ851997 ACV851994:ACV851997 AMR851994:AMR851997 AWN851994:AWN851997 BGJ851994:BGJ851997 BQF851994:BQF851997 CAB851994:CAB851997 CJX851994:CJX851997 CTT851994:CTT851997 DDP851994:DDP851997 DNL851994:DNL851997 DXH851994:DXH851997 EHD851994:EHD851997 EQZ851994:EQZ851997 FAV851994:FAV851997 FKR851994:FKR851997 FUN851994:FUN851997 GEJ851994:GEJ851997 GOF851994:GOF851997 GYB851994:GYB851997 HHX851994:HHX851997 HRT851994:HRT851997 IBP851994:IBP851997 ILL851994:ILL851997 IVH851994:IVH851997 JFD851994:JFD851997 JOZ851994:JOZ851997 JYV851994:JYV851997 KIR851994:KIR851997 KSN851994:KSN851997 LCJ851994:LCJ851997 LMF851994:LMF851997 LWB851994:LWB851997 MFX851994:MFX851997 MPT851994:MPT851997 MZP851994:MZP851997 NJL851994:NJL851997 NTH851994:NTH851997 ODD851994:ODD851997 OMZ851994:OMZ851997 OWV851994:OWV851997 PGR851994:PGR851997 PQN851994:PQN851997 QAJ851994:QAJ851997 QKF851994:QKF851997 QUB851994:QUB851997 RDX851994:RDX851997 RNT851994:RNT851997 RXP851994:RXP851997 SHL851994:SHL851997 SRH851994:SRH851997 TBD851994:TBD851997 TKZ851994:TKZ851997 TUV851994:TUV851997 UER851994:UER851997 UON851994:UON851997 UYJ851994:UYJ851997 VIF851994:VIF851997 VSB851994:VSB851997 WBX851994:WBX851997 WLT851994:WLT851997 WVP851994:WVP851997 H917530:H917533 JD917530:JD917533 SZ917530:SZ917533 ACV917530:ACV917533 AMR917530:AMR917533 AWN917530:AWN917533 BGJ917530:BGJ917533 BQF917530:BQF917533 CAB917530:CAB917533 CJX917530:CJX917533 CTT917530:CTT917533 DDP917530:DDP917533 DNL917530:DNL917533 DXH917530:DXH917533 EHD917530:EHD917533 EQZ917530:EQZ917533 FAV917530:FAV917533 FKR917530:FKR917533 FUN917530:FUN917533 GEJ917530:GEJ917533 GOF917530:GOF917533 GYB917530:GYB917533 HHX917530:HHX917533 HRT917530:HRT917533 IBP917530:IBP917533 ILL917530:ILL917533 IVH917530:IVH917533 JFD917530:JFD917533 JOZ917530:JOZ917533 JYV917530:JYV917533 KIR917530:KIR917533 KSN917530:KSN917533 LCJ917530:LCJ917533 LMF917530:LMF917533 LWB917530:LWB917533 MFX917530:MFX917533 MPT917530:MPT917533 MZP917530:MZP917533 NJL917530:NJL917533 NTH917530:NTH917533 ODD917530:ODD917533 OMZ917530:OMZ917533 OWV917530:OWV917533 PGR917530:PGR917533 PQN917530:PQN917533 QAJ917530:QAJ917533 QKF917530:QKF917533 QUB917530:QUB917533 RDX917530:RDX917533 RNT917530:RNT917533 RXP917530:RXP917533 SHL917530:SHL917533 SRH917530:SRH917533 TBD917530:TBD917533 TKZ917530:TKZ917533 TUV917530:TUV917533 UER917530:UER917533 UON917530:UON917533 UYJ917530:UYJ917533 VIF917530:VIF917533 VSB917530:VSB917533 WBX917530:WBX917533 WLT917530:WLT917533 WVP917530:WVP917533 H983066:H983069 JD983066:JD983069 SZ983066:SZ983069 ACV983066:ACV983069 AMR983066:AMR983069 AWN983066:AWN983069 BGJ983066:BGJ983069 BQF983066:BQF983069 CAB983066:CAB983069 CJX983066:CJX983069 CTT983066:CTT983069 DDP983066:DDP983069 DNL983066:DNL983069 DXH983066:DXH983069 EHD983066:EHD983069 EQZ983066:EQZ983069 FAV983066:FAV983069 FKR983066:FKR983069 FUN983066:FUN983069 GEJ983066:GEJ983069 GOF983066:GOF983069 GYB983066:GYB983069 HHX983066:HHX983069 HRT983066:HRT983069 IBP983066:IBP983069 ILL983066:ILL983069 IVH983066:IVH983069 JFD983066:JFD983069 JOZ983066:JOZ983069 JYV983066:JYV983069 KIR983066:KIR983069 KSN983066:KSN983069 LCJ983066:LCJ983069 LMF983066:LMF983069 LWB983066:LWB983069 MFX983066:MFX983069 MPT983066:MPT983069 MZP983066:MZP983069 NJL983066:NJL983069 NTH983066:NTH983069 ODD983066:ODD983069 OMZ983066:OMZ983069 OWV983066:OWV983069 PGR983066:PGR983069 PQN983066:PQN983069 QAJ983066:QAJ983069 QKF983066:QKF983069 QUB983066:QUB983069 RDX983066:RDX983069 RNT983066:RNT983069 RXP983066:RXP983069 SHL983066:SHL983069 SRH983066:SRH983069 TBD983066:TBD983069 TKZ983066:TKZ983069 TUV983066:TUV983069 UER983066:UER983069 UON983066:UON983069 UYJ983066:UYJ983069 VIF983066:VIF983069 VSB983066:VSB983069 WBX983066:WBX983069 WLT983066:WLT983069 WVP983066:WVP983069">
      <formula1>$AC$7:$AC$15</formula1>
    </dataValidation>
    <dataValidation type="list" allowBlank="1" showInputMessage="1" showErrorMessage="1" sqref="I9 JE9 TA9 ACW9 AMS9 AWO9 BGK9 BQG9 CAC9 CJY9 CTU9 DDQ9 DNM9 DXI9 EHE9 ERA9 FAW9 FKS9 FUO9 GEK9 GOG9 GYC9 HHY9 HRU9 IBQ9 ILM9 IVI9 JFE9 JPA9 JYW9 KIS9 KSO9 LCK9 LMG9 LWC9 MFY9 MPU9 MZQ9 NJM9 NTI9 ODE9 ONA9 OWW9 PGS9 PQO9 QAK9 QKG9 QUC9 RDY9 RNU9 RXQ9 SHM9 SRI9 TBE9 TLA9 TUW9 UES9 UOO9 UYK9 VIG9 VSC9 WBY9 WLU9 WVQ9 I65545 JE65545 TA65545 ACW65545 AMS65545 AWO65545 BGK65545 BQG65545 CAC65545 CJY65545 CTU65545 DDQ65545 DNM65545 DXI65545 EHE65545 ERA65545 FAW65545 FKS65545 FUO65545 GEK65545 GOG65545 GYC65545 HHY65545 HRU65545 IBQ65545 ILM65545 IVI65545 JFE65545 JPA65545 JYW65545 KIS65545 KSO65545 LCK65545 LMG65545 LWC65545 MFY65545 MPU65545 MZQ65545 NJM65545 NTI65545 ODE65545 ONA65545 OWW65545 PGS65545 PQO65545 QAK65545 QKG65545 QUC65545 RDY65545 RNU65545 RXQ65545 SHM65545 SRI65545 TBE65545 TLA65545 TUW65545 UES65545 UOO65545 UYK65545 VIG65545 VSC65545 WBY65545 WLU65545 WVQ65545 I131081 JE131081 TA131081 ACW131081 AMS131081 AWO131081 BGK131081 BQG131081 CAC131081 CJY131081 CTU131081 DDQ131081 DNM131081 DXI131081 EHE131081 ERA131081 FAW131081 FKS131081 FUO131081 GEK131081 GOG131081 GYC131081 HHY131081 HRU131081 IBQ131081 ILM131081 IVI131081 JFE131081 JPA131081 JYW131081 KIS131081 KSO131081 LCK131081 LMG131081 LWC131081 MFY131081 MPU131081 MZQ131081 NJM131081 NTI131081 ODE131081 ONA131081 OWW131081 PGS131081 PQO131081 QAK131081 QKG131081 QUC131081 RDY131081 RNU131081 RXQ131081 SHM131081 SRI131081 TBE131081 TLA131081 TUW131081 UES131081 UOO131081 UYK131081 VIG131081 VSC131081 WBY131081 WLU131081 WVQ131081 I196617 JE196617 TA196617 ACW196617 AMS196617 AWO196617 BGK196617 BQG196617 CAC196617 CJY196617 CTU196617 DDQ196617 DNM196617 DXI196617 EHE196617 ERA196617 FAW196617 FKS196617 FUO196617 GEK196617 GOG196617 GYC196617 HHY196617 HRU196617 IBQ196617 ILM196617 IVI196617 JFE196617 JPA196617 JYW196617 KIS196617 KSO196617 LCK196617 LMG196617 LWC196617 MFY196617 MPU196617 MZQ196617 NJM196617 NTI196617 ODE196617 ONA196617 OWW196617 PGS196617 PQO196617 QAK196617 QKG196617 QUC196617 RDY196617 RNU196617 RXQ196617 SHM196617 SRI196617 TBE196617 TLA196617 TUW196617 UES196617 UOO196617 UYK196617 VIG196617 VSC196617 WBY196617 WLU196617 WVQ196617 I262153 JE262153 TA262153 ACW262153 AMS262153 AWO262153 BGK262153 BQG262153 CAC262153 CJY262153 CTU262153 DDQ262153 DNM262153 DXI262153 EHE262153 ERA262153 FAW262153 FKS262153 FUO262153 GEK262153 GOG262153 GYC262153 HHY262153 HRU262153 IBQ262153 ILM262153 IVI262153 JFE262153 JPA262153 JYW262153 KIS262153 KSO262153 LCK262153 LMG262153 LWC262153 MFY262153 MPU262153 MZQ262153 NJM262153 NTI262153 ODE262153 ONA262153 OWW262153 PGS262153 PQO262153 QAK262153 QKG262153 QUC262153 RDY262153 RNU262153 RXQ262153 SHM262153 SRI262153 TBE262153 TLA262153 TUW262153 UES262153 UOO262153 UYK262153 VIG262153 VSC262153 WBY262153 WLU262153 WVQ262153 I327689 JE327689 TA327689 ACW327689 AMS327689 AWO327689 BGK327689 BQG327689 CAC327689 CJY327689 CTU327689 DDQ327689 DNM327689 DXI327689 EHE327689 ERA327689 FAW327689 FKS327689 FUO327689 GEK327689 GOG327689 GYC327689 HHY327689 HRU327689 IBQ327689 ILM327689 IVI327689 JFE327689 JPA327689 JYW327689 KIS327689 KSO327689 LCK327689 LMG327689 LWC327689 MFY327689 MPU327689 MZQ327689 NJM327689 NTI327689 ODE327689 ONA327689 OWW327689 PGS327689 PQO327689 QAK327689 QKG327689 QUC327689 RDY327689 RNU327689 RXQ327689 SHM327689 SRI327689 TBE327689 TLA327689 TUW327689 UES327689 UOO327689 UYK327689 VIG327689 VSC327689 WBY327689 WLU327689 WVQ327689 I393225 JE393225 TA393225 ACW393225 AMS393225 AWO393225 BGK393225 BQG393225 CAC393225 CJY393225 CTU393225 DDQ393225 DNM393225 DXI393225 EHE393225 ERA393225 FAW393225 FKS393225 FUO393225 GEK393225 GOG393225 GYC393225 HHY393225 HRU393225 IBQ393225 ILM393225 IVI393225 JFE393225 JPA393225 JYW393225 KIS393225 KSO393225 LCK393225 LMG393225 LWC393225 MFY393225 MPU393225 MZQ393225 NJM393225 NTI393225 ODE393225 ONA393225 OWW393225 PGS393225 PQO393225 QAK393225 QKG393225 QUC393225 RDY393225 RNU393225 RXQ393225 SHM393225 SRI393225 TBE393225 TLA393225 TUW393225 UES393225 UOO393225 UYK393225 VIG393225 VSC393225 WBY393225 WLU393225 WVQ393225 I458761 JE458761 TA458761 ACW458761 AMS458761 AWO458761 BGK458761 BQG458761 CAC458761 CJY458761 CTU458761 DDQ458761 DNM458761 DXI458761 EHE458761 ERA458761 FAW458761 FKS458761 FUO458761 GEK458761 GOG458761 GYC458761 HHY458761 HRU458761 IBQ458761 ILM458761 IVI458761 JFE458761 JPA458761 JYW458761 KIS458761 KSO458761 LCK458761 LMG458761 LWC458761 MFY458761 MPU458761 MZQ458761 NJM458761 NTI458761 ODE458761 ONA458761 OWW458761 PGS458761 PQO458761 QAK458761 QKG458761 QUC458761 RDY458761 RNU458761 RXQ458761 SHM458761 SRI458761 TBE458761 TLA458761 TUW458761 UES458761 UOO458761 UYK458761 VIG458761 VSC458761 WBY458761 WLU458761 WVQ458761 I524297 JE524297 TA524297 ACW524297 AMS524297 AWO524297 BGK524297 BQG524297 CAC524297 CJY524297 CTU524297 DDQ524297 DNM524297 DXI524297 EHE524297 ERA524297 FAW524297 FKS524297 FUO524297 GEK524297 GOG524297 GYC524297 HHY524297 HRU524297 IBQ524297 ILM524297 IVI524297 JFE524297 JPA524297 JYW524297 KIS524297 KSO524297 LCK524297 LMG524297 LWC524297 MFY524297 MPU524297 MZQ524297 NJM524297 NTI524297 ODE524297 ONA524297 OWW524297 PGS524297 PQO524297 QAK524297 QKG524297 QUC524297 RDY524297 RNU524297 RXQ524297 SHM524297 SRI524297 TBE524297 TLA524297 TUW524297 UES524297 UOO524297 UYK524297 VIG524297 VSC524297 WBY524297 WLU524297 WVQ524297 I589833 JE589833 TA589833 ACW589833 AMS589833 AWO589833 BGK589833 BQG589833 CAC589833 CJY589833 CTU589833 DDQ589833 DNM589833 DXI589833 EHE589833 ERA589833 FAW589833 FKS589833 FUO589833 GEK589833 GOG589833 GYC589833 HHY589833 HRU589833 IBQ589833 ILM589833 IVI589833 JFE589833 JPA589833 JYW589833 KIS589833 KSO589833 LCK589833 LMG589833 LWC589833 MFY589833 MPU589833 MZQ589833 NJM589833 NTI589833 ODE589833 ONA589833 OWW589833 PGS589833 PQO589833 QAK589833 QKG589833 QUC589833 RDY589833 RNU589833 RXQ589833 SHM589833 SRI589833 TBE589833 TLA589833 TUW589833 UES589833 UOO589833 UYK589833 VIG589833 VSC589833 WBY589833 WLU589833 WVQ589833 I655369 JE655369 TA655369 ACW655369 AMS655369 AWO655369 BGK655369 BQG655369 CAC655369 CJY655369 CTU655369 DDQ655369 DNM655369 DXI655369 EHE655369 ERA655369 FAW655369 FKS655369 FUO655369 GEK655369 GOG655369 GYC655369 HHY655369 HRU655369 IBQ655369 ILM655369 IVI655369 JFE655369 JPA655369 JYW655369 KIS655369 KSO655369 LCK655369 LMG655369 LWC655369 MFY655369 MPU655369 MZQ655369 NJM655369 NTI655369 ODE655369 ONA655369 OWW655369 PGS655369 PQO655369 QAK655369 QKG655369 QUC655369 RDY655369 RNU655369 RXQ655369 SHM655369 SRI655369 TBE655369 TLA655369 TUW655369 UES655369 UOO655369 UYK655369 VIG655369 VSC655369 WBY655369 WLU655369 WVQ655369 I720905 JE720905 TA720905 ACW720905 AMS720905 AWO720905 BGK720905 BQG720905 CAC720905 CJY720905 CTU720905 DDQ720905 DNM720905 DXI720905 EHE720905 ERA720905 FAW720905 FKS720905 FUO720905 GEK720905 GOG720905 GYC720905 HHY720905 HRU720905 IBQ720905 ILM720905 IVI720905 JFE720905 JPA720905 JYW720905 KIS720905 KSO720905 LCK720905 LMG720905 LWC720905 MFY720905 MPU720905 MZQ720905 NJM720905 NTI720905 ODE720905 ONA720905 OWW720905 PGS720905 PQO720905 QAK720905 QKG720905 QUC720905 RDY720905 RNU720905 RXQ720905 SHM720905 SRI720905 TBE720905 TLA720905 TUW720905 UES720905 UOO720905 UYK720905 VIG720905 VSC720905 WBY720905 WLU720905 WVQ720905 I786441 JE786441 TA786441 ACW786441 AMS786441 AWO786441 BGK786441 BQG786441 CAC786441 CJY786441 CTU786441 DDQ786441 DNM786441 DXI786441 EHE786441 ERA786441 FAW786441 FKS786441 FUO786441 GEK786441 GOG786441 GYC786441 HHY786441 HRU786441 IBQ786441 ILM786441 IVI786441 JFE786441 JPA786441 JYW786441 KIS786441 KSO786441 LCK786441 LMG786441 LWC786441 MFY786441 MPU786441 MZQ786441 NJM786441 NTI786441 ODE786441 ONA786441 OWW786441 PGS786441 PQO786441 QAK786441 QKG786441 QUC786441 RDY786441 RNU786441 RXQ786441 SHM786441 SRI786441 TBE786441 TLA786441 TUW786441 UES786441 UOO786441 UYK786441 VIG786441 VSC786441 WBY786441 WLU786441 WVQ786441 I851977 JE851977 TA851977 ACW851977 AMS851977 AWO851977 BGK851977 BQG851977 CAC851977 CJY851977 CTU851977 DDQ851977 DNM851977 DXI851977 EHE851977 ERA851977 FAW851977 FKS851977 FUO851977 GEK851977 GOG851977 GYC851977 HHY851977 HRU851977 IBQ851977 ILM851977 IVI851977 JFE851977 JPA851977 JYW851977 KIS851977 KSO851977 LCK851977 LMG851977 LWC851977 MFY851977 MPU851977 MZQ851977 NJM851977 NTI851977 ODE851977 ONA851977 OWW851977 PGS851977 PQO851977 QAK851977 QKG851977 QUC851977 RDY851977 RNU851977 RXQ851977 SHM851977 SRI851977 TBE851977 TLA851977 TUW851977 UES851977 UOO851977 UYK851977 VIG851977 VSC851977 WBY851977 WLU851977 WVQ851977 I917513 JE917513 TA917513 ACW917513 AMS917513 AWO917513 BGK917513 BQG917513 CAC917513 CJY917513 CTU917513 DDQ917513 DNM917513 DXI917513 EHE917513 ERA917513 FAW917513 FKS917513 FUO917513 GEK917513 GOG917513 GYC917513 HHY917513 HRU917513 IBQ917513 ILM917513 IVI917513 JFE917513 JPA917513 JYW917513 KIS917513 KSO917513 LCK917513 LMG917513 LWC917513 MFY917513 MPU917513 MZQ917513 NJM917513 NTI917513 ODE917513 ONA917513 OWW917513 PGS917513 PQO917513 QAK917513 QKG917513 QUC917513 RDY917513 RNU917513 RXQ917513 SHM917513 SRI917513 TBE917513 TLA917513 TUW917513 UES917513 UOO917513 UYK917513 VIG917513 VSC917513 WBY917513 WLU917513 WVQ917513 I983049 JE983049 TA983049 ACW983049 AMS983049 AWO983049 BGK983049 BQG983049 CAC983049 CJY983049 CTU983049 DDQ983049 DNM983049 DXI983049 EHE983049 ERA983049 FAW983049 FKS983049 FUO983049 GEK983049 GOG983049 GYC983049 HHY983049 HRU983049 IBQ983049 ILM983049 IVI983049 JFE983049 JPA983049 JYW983049 KIS983049 KSO983049 LCK983049 LMG983049 LWC983049 MFY983049 MPU983049 MZQ983049 NJM983049 NTI983049 ODE983049 ONA983049 OWW983049 PGS983049 PQO983049 QAK983049 QKG983049 QUC983049 RDY983049 RNU983049 RXQ983049 SHM983049 SRI983049 TBE983049 TLA983049 TUW983049 UES983049 UOO983049 UYK983049 VIG983049 VSC983049 WBY983049 WLU983049 WVQ983049">
      <formula1>$R$7:$R$16</formula1>
    </dataValidation>
    <dataValidation type="list" allowBlank="1" showInputMessage="1" showErrorMessage="1" sqref="D48:K48 IZ48:JG48 SV48:TC48 ACR48:ACY48 AMN48:AMU48 AWJ48:AWQ48 BGF48:BGM48 BQB48:BQI48 BZX48:CAE48 CJT48:CKA48 CTP48:CTW48 DDL48:DDS48 DNH48:DNO48 DXD48:DXK48 EGZ48:EHG48 EQV48:ERC48 FAR48:FAY48 FKN48:FKU48 FUJ48:FUQ48 GEF48:GEM48 GOB48:GOI48 GXX48:GYE48 HHT48:HIA48 HRP48:HRW48 IBL48:IBS48 ILH48:ILO48 IVD48:IVK48 JEZ48:JFG48 JOV48:JPC48 JYR48:JYY48 KIN48:KIU48 KSJ48:KSQ48 LCF48:LCM48 LMB48:LMI48 LVX48:LWE48 MFT48:MGA48 MPP48:MPW48 MZL48:MZS48 NJH48:NJO48 NTD48:NTK48 OCZ48:ODG48 OMV48:ONC48 OWR48:OWY48 PGN48:PGU48 PQJ48:PQQ48 QAF48:QAM48 QKB48:QKI48 QTX48:QUE48 RDT48:REA48 RNP48:RNW48 RXL48:RXS48 SHH48:SHO48 SRD48:SRK48 TAZ48:TBG48 TKV48:TLC48 TUR48:TUY48 UEN48:UEU48 UOJ48:UOQ48 UYF48:UYM48 VIB48:VII48 VRX48:VSE48 WBT48:WCA48 WLP48:WLW48 WVL48:WVS48 D65584:K65584 IZ65584:JG65584 SV65584:TC65584 ACR65584:ACY65584 AMN65584:AMU65584 AWJ65584:AWQ65584 BGF65584:BGM65584 BQB65584:BQI65584 BZX65584:CAE65584 CJT65584:CKA65584 CTP65584:CTW65584 DDL65584:DDS65584 DNH65584:DNO65584 DXD65584:DXK65584 EGZ65584:EHG65584 EQV65584:ERC65584 FAR65584:FAY65584 FKN65584:FKU65584 FUJ65584:FUQ65584 GEF65584:GEM65584 GOB65584:GOI65584 GXX65584:GYE65584 HHT65584:HIA65584 HRP65584:HRW65584 IBL65584:IBS65584 ILH65584:ILO65584 IVD65584:IVK65584 JEZ65584:JFG65584 JOV65584:JPC65584 JYR65584:JYY65584 KIN65584:KIU65584 KSJ65584:KSQ65584 LCF65584:LCM65584 LMB65584:LMI65584 LVX65584:LWE65584 MFT65584:MGA65584 MPP65584:MPW65584 MZL65584:MZS65584 NJH65584:NJO65584 NTD65584:NTK65584 OCZ65584:ODG65584 OMV65584:ONC65584 OWR65584:OWY65584 PGN65584:PGU65584 PQJ65584:PQQ65584 QAF65584:QAM65584 QKB65584:QKI65584 QTX65584:QUE65584 RDT65584:REA65584 RNP65584:RNW65584 RXL65584:RXS65584 SHH65584:SHO65584 SRD65584:SRK65584 TAZ65584:TBG65584 TKV65584:TLC65584 TUR65584:TUY65584 UEN65584:UEU65584 UOJ65584:UOQ65584 UYF65584:UYM65584 VIB65584:VII65584 VRX65584:VSE65584 WBT65584:WCA65584 WLP65584:WLW65584 WVL65584:WVS65584 D131120:K131120 IZ131120:JG131120 SV131120:TC131120 ACR131120:ACY131120 AMN131120:AMU131120 AWJ131120:AWQ131120 BGF131120:BGM131120 BQB131120:BQI131120 BZX131120:CAE131120 CJT131120:CKA131120 CTP131120:CTW131120 DDL131120:DDS131120 DNH131120:DNO131120 DXD131120:DXK131120 EGZ131120:EHG131120 EQV131120:ERC131120 FAR131120:FAY131120 FKN131120:FKU131120 FUJ131120:FUQ131120 GEF131120:GEM131120 GOB131120:GOI131120 GXX131120:GYE131120 HHT131120:HIA131120 HRP131120:HRW131120 IBL131120:IBS131120 ILH131120:ILO131120 IVD131120:IVK131120 JEZ131120:JFG131120 JOV131120:JPC131120 JYR131120:JYY131120 KIN131120:KIU131120 KSJ131120:KSQ131120 LCF131120:LCM131120 LMB131120:LMI131120 LVX131120:LWE131120 MFT131120:MGA131120 MPP131120:MPW131120 MZL131120:MZS131120 NJH131120:NJO131120 NTD131120:NTK131120 OCZ131120:ODG131120 OMV131120:ONC131120 OWR131120:OWY131120 PGN131120:PGU131120 PQJ131120:PQQ131120 QAF131120:QAM131120 QKB131120:QKI131120 QTX131120:QUE131120 RDT131120:REA131120 RNP131120:RNW131120 RXL131120:RXS131120 SHH131120:SHO131120 SRD131120:SRK131120 TAZ131120:TBG131120 TKV131120:TLC131120 TUR131120:TUY131120 UEN131120:UEU131120 UOJ131120:UOQ131120 UYF131120:UYM131120 VIB131120:VII131120 VRX131120:VSE131120 WBT131120:WCA131120 WLP131120:WLW131120 WVL131120:WVS131120 D196656:K196656 IZ196656:JG196656 SV196656:TC196656 ACR196656:ACY196656 AMN196656:AMU196656 AWJ196656:AWQ196656 BGF196656:BGM196656 BQB196656:BQI196656 BZX196656:CAE196656 CJT196656:CKA196656 CTP196656:CTW196656 DDL196656:DDS196656 DNH196656:DNO196656 DXD196656:DXK196656 EGZ196656:EHG196656 EQV196656:ERC196656 FAR196656:FAY196656 FKN196656:FKU196656 FUJ196656:FUQ196656 GEF196656:GEM196656 GOB196656:GOI196656 GXX196656:GYE196656 HHT196656:HIA196656 HRP196656:HRW196656 IBL196656:IBS196656 ILH196656:ILO196656 IVD196656:IVK196656 JEZ196656:JFG196656 JOV196656:JPC196656 JYR196656:JYY196656 KIN196656:KIU196656 KSJ196656:KSQ196656 LCF196656:LCM196656 LMB196656:LMI196656 LVX196656:LWE196656 MFT196656:MGA196656 MPP196656:MPW196656 MZL196656:MZS196656 NJH196656:NJO196656 NTD196656:NTK196656 OCZ196656:ODG196656 OMV196656:ONC196656 OWR196656:OWY196656 PGN196656:PGU196656 PQJ196656:PQQ196656 QAF196656:QAM196656 QKB196656:QKI196656 QTX196656:QUE196656 RDT196656:REA196656 RNP196656:RNW196656 RXL196656:RXS196656 SHH196656:SHO196656 SRD196656:SRK196656 TAZ196656:TBG196656 TKV196656:TLC196656 TUR196656:TUY196656 UEN196656:UEU196656 UOJ196656:UOQ196656 UYF196656:UYM196656 VIB196656:VII196656 VRX196656:VSE196656 WBT196656:WCA196656 WLP196656:WLW196656 WVL196656:WVS196656 D262192:K262192 IZ262192:JG262192 SV262192:TC262192 ACR262192:ACY262192 AMN262192:AMU262192 AWJ262192:AWQ262192 BGF262192:BGM262192 BQB262192:BQI262192 BZX262192:CAE262192 CJT262192:CKA262192 CTP262192:CTW262192 DDL262192:DDS262192 DNH262192:DNO262192 DXD262192:DXK262192 EGZ262192:EHG262192 EQV262192:ERC262192 FAR262192:FAY262192 FKN262192:FKU262192 FUJ262192:FUQ262192 GEF262192:GEM262192 GOB262192:GOI262192 GXX262192:GYE262192 HHT262192:HIA262192 HRP262192:HRW262192 IBL262192:IBS262192 ILH262192:ILO262192 IVD262192:IVK262192 JEZ262192:JFG262192 JOV262192:JPC262192 JYR262192:JYY262192 KIN262192:KIU262192 KSJ262192:KSQ262192 LCF262192:LCM262192 LMB262192:LMI262192 LVX262192:LWE262192 MFT262192:MGA262192 MPP262192:MPW262192 MZL262192:MZS262192 NJH262192:NJO262192 NTD262192:NTK262192 OCZ262192:ODG262192 OMV262192:ONC262192 OWR262192:OWY262192 PGN262192:PGU262192 PQJ262192:PQQ262192 QAF262192:QAM262192 QKB262192:QKI262192 QTX262192:QUE262192 RDT262192:REA262192 RNP262192:RNW262192 RXL262192:RXS262192 SHH262192:SHO262192 SRD262192:SRK262192 TAZ262192:TBG262192 TKV262192:TLC262192 TUR262192:TUY262192 UEN262192:UEU262192 UOJ262192:UOQ262192 UYF262192:UYM262192 VIB262192:VII262192 VRX262192:VSE262192 WBT262192:WCA262192 WLP262192:WLW262192 WVL262192:WVS262192 D327728:K327728 IZ327728:JG327728 SV327728:TC327728 ACR327728:ACY327728 AMN327728:AMU327728 AWJ327728:AWQ327728 BGF327728:BGM327728 BQB327728:BQI327728 BZX327728:CAE327728 CJT327728:CKA327728 CTP327728:CTW327728 DDL327728:DDS327728 DNH327728:DNO327728 DXD327728:DXK327728 EGZ327728:EHG327728 EQV327728:ERC327728 FAR327728:FAY327728 FKN327728:FKU327728 FUJ327728:FUQ327728 GEF327728:GEM327728 GOB327728:GOI327728 GXX327728:GYE327728 HHT327728:HIA327728 HRP327728:HRW327728 IBL327728:IBS327728 ILH327728:ILO327728 IVD327728:IVK327728 JEZ327728:JFG327728 JOV327728:JPC327728 JYR327728:JYY327728 KIN327728:KIU327728 KSJ327728:KSQ327728 LCF327728:LCM327728 LMB327728:LMI327728 LVX327728:LWE327728 MFT327728:MGA327728 MPP327728:MPW327728 MZL327728:MZS327728 NJH327728:NJO327728 NTD327728:NTK327728 OCZ327728:ODG327728 OMV327728:ONC327728 OWR327728:OWY327728 PGN327728:PGU327728 PQJ327728:PQQ327728 QAF327728:QAM327728 QKB327728:QKI327728 QTX327728:QUE327728 RDT327728:REA327728 RNP327728:RNW327728 RXL327728:RXS327728 SHH327728:SHO327728 SRD327728:SRK327728 TAZ327728:TBG327728 TKV327728:TLC327728 TUR327728:TUY327728 UEN327728:UEU327728 UOJ327728:UOQ327728 UYF327728:UYM327728 VIB327728:VII327728 VRX327728:VSE327728 WBT327728:WCA327728 WLP327728:WLW327728 WVL327728:WVS327728 D393264:K393264 IZ393264:JG393264 SV393264:TC393264 ACR393264:ACY393264 AMN393264:AMU393264 AWJ393264:AWQ393264 BGF393264:BGM393264 BQB393264:BQI393264 BZX393264:CAE393264 CJT393264:CKA393264 CTP393264:CTW393264 DDL393264:DDS393264 DNH393264:DNO393264 DXD393264:DXK393264 EGZ393264:EHG393264 EQV393264:ERC393264 FAR393264:FAY393264 FKN393264:FKU393264 FUJ393264:FUQ393264 GEF393264:GEM393264 GOB393264:GOI393264 GXX393264:GYE393264 HHT393264:HIA393264 HRP393264:HRW393264 IBL393264:IBS393264 ILH393264:ILO393264 IVD393264:IVK393264 JEZ393264:JFG393264 JOV393264:JPC393264 JYR393264:JYY393264 KIN393264:KIU393264 KSJ393264:KSQ393264 LCF393264:LCM393264 LMB393264:LMI393264 LVX393264:LWE393264 MFT393264:MGA393264 MPP393264:MPW393264 MZL393264:MZS393264 NJH393264:NJO393264 NTD393264:NTK393264 OCZ393264:ODG393264 OMV393264:ONC393264 OWR393264:OWY393264 PGN393264:PGU393264 PQJ393264:PQQ393264 QAF393264:QAM393264 QKB393264:QKI393264 QTX393264:QUE393264 RDT393264:REA393264 RNP393264:RNW393264 RXL393264:RXS393264 SHH393264:SHO393264 SRD393264:SRK393264 TAZ393264:TBG393264 TKV393264:TLC393264 TUR393264:TUY393264 UEN393264:UEU393264 UOJ393264:UOQ393264 UYF393264:UYM393264 VIB393264:VII393264 VRX393264:VSE393264 WBT393264:WCA393264 WLP393264:WLW393264 WVL393264:WVS393264 D458800:K458800 IZ458800:JG458800 SV458800:TC458800 ACR458800:ACY458800 AMN458800:AMU458800 AWJ458800:AWQ458800 BGF458800:BGM458800 BQB458800:BQI458800 BZX458800:CAE458800 CJT458800:CKA458800 CTP458800:CTW458800 DDL458800:DDS458800 DNH458800:DNO458800 DXD458800:DXK458800 EGZ458800:EHG458800 EQV458800:ERC458800 FAR458800:FAY458800 FKN458800:FKU458800 FUJ458800:FUQ458800 GEF458800:GEM458800 GOB458800:GOI458800 GXX458800:GYE458800 HHT458800:HIA458800 HRP458800:HRW458800 IBL458800:IBS458800 ILH458800:ILO458800 IVD458800:IVK458800 JEZ458800:JFG458800 JOV458800:JPC458800 JYR458800:JYY458800 KIN458800:KIU458800 KSJ458800:KSQ458800 LCF458800:LCM458800 LMB458800:LMI458800 LVX458800:LWE458800 MFT458800:MGA458800 MPP458800:MPW458800 MZL458800:MZS458800 NJH458800:NJO458800 NTD458800:NTK458800 OCZ458800:ODG458800 OMV458800:ONC458800 OWR458800:OWY458800 PGN458800:PGU458800 PQJ458800:PQQ458800 QAF458800:QAM458800 QKB458800:QKI458800 QTX458800:QUE458800 RDT458800:REA458800 RNP458800:RNW458800 RXL458800:RXS458800 SHH458800:SHO458800 SRD458800:SRK458800 TAZ458800:TBG458800 TKV458800:TLC458800 TUR458800:TUY458800 UEN458800:UEU458800 UOJ458800:UOQ458800 UYF458800:UYM458800 VIB458800:VII458800 VRX458800:VSE458800 WBT458800:WCA458800 WLP458800:WLW458800 WVL458800:WVS458800 D524336:K524336 IZ524336:JG524336 SV524336:TC524336 ACR524336:ACY524336 AMN524336:AMU524336 AWJ524336:AWQ524336 BGF524336:BGM524336 BQB524336:BQI524336 BZX524336:CAE524336 CJT524336:CKA524336 CTP524336:CTW524336 DDL524336:DDS524336 DNH524336:DNO524336 DXD524336:DXK524336 EGZ524336:EHG524336 EQV524336:ERC524336 FAR524336:FAY524336 FKN524336:FKU524336 FUJ524336:FUQ524336 GEF524336:GEM524336 GOB524336:GOI524336 GXX524336:GYE524336 HHT524336:HIA524336 HRP524336:HRW524336 IBL524336:IBS524336 ILH524336:ILO524336 IVD524336:IVK524336 JEZ524336:JFG524336 JOV524336:JPC524336 JYR524336:JYY524336 KIN524336:KIU524336 KSJ524336:KSQ524336 LCF524336:LCM524336 LMB524336:LMI524336 LVX524336:LWE524336 MFT524336:MGA524336 MPP524336:MPW524336 MZL524336:MZS524336 NJH524336:NJO524336 NTD524336:NTK524336 OCZ524336:ODG524336 OMV524336:ONC524336 OWR524336:OWY524336 PGN524336:PGU524336 PQJ524336:PQQ524336 QAF524336:QAM524336 QKB524336:QKI524336 QTX524336:QUE524336 RDT524336:REA524336 RNP524336:RNW524336 RXL524336:RXS524336 SHH524336:SHO524336 SRD524336:SRK524336 TAZ524336:TBG524336 TKV524336:TLC524336 TUR524336:TUY524336 UEN524336:UEU524336 UOJ524336:UOQ524336 UYF524336:UYM524336 VIB524336:VII524336 VRX524336:VSE524336 WBT524336:WCA524336 WLP524336:WLW524336 WVL524336:WVS524336 D589872:K589872 IZ589872:JG589872 SV589872:TC589872 ACR589872:ACY589872 AMN589872:AMU589872 AWJ589872:AWQ589872 BGF589872:BGM589872 BQB589872:BQI589872 BZX589872:CAE589872 CJT589872:CKA589872 CTP589872:CTW589872 DDL589872:DDS589872 DNH589872:DNO589872 DXD589872:DXK589872 EGZ589872:EHG589872 EQV589872:ERC589872 FAR589872:FAY589872 FKN589872:FKU589872 FUJ589872:FUQ589872 GEF589872:GEM589872 GOB589872:GOI589872 GXX589872:GYE589872 HHT589872:HIA589872 HRP589872:HRW589872 IBL589872:IBS589872 ILH589872:ILO589872 IVD589872:IVK589872 JEZ589872:JFG589872 JOV589872:JPC589872 JYR589872:JYY589872 KIN589872:KIU589872 KSJ589872:KSQ589872 LCF589872:LCM589872 LMB589872:LMI589872 LVX589872:LWE589872 MFT589872:MGA589872 MPP589872:MPW589872 MZL589872:MZS589872 NJH589872:NJO589872 NTD589872:NTK589872 OCZ589872:ODG589872 OMV589872:ONC589872 OWR589872:OWY589872 PGN589872:PGU589872 PQJ589872:PQQ589872 QAF589872:QAM589872 QKB589872:QKI589872 QTX589872:QUE589872 RDT589872:REA589872 RNP589872:RNW589872 RXL589872:RXS589872 SHH589872:SHO589872 SRD589872:SRK589872 TAZ589872:TBG589872 TKV589872:TLC589872 TUR589872:TUY589872 UEN589872:UEU589872 UOJ589872:UOQ589872 UYF589872:UYM589872 VIB589872:VII589872 VRX589872:VSE589872 WBT589872:WCA589872 WLP589872:WLW589872 WVL589872:WVS589872 D655408:K655408 IZ655408:JG655408 SV655408:TC655408 ACR655408:ACY655408 AMN655408:AMU655408 AWJ655408:AWQ655408 BGF655408:BGM655408 BQB655408:BQI655408 BZX655408:CAE655408 CJT655408:CKA655408 CTP655408:CTW655408 DDL655408:DDS655408 DNH655408:DNO655408 DXD655408:DXK655408 EGZ655408:EHG655408 EQV655408:ERC655408 FAR655408:FAY655408 FKN655408:FKU655408 FUJ655408:FUQ655408 GEF655408:GEM655408 GOB655408:GOI655408 GXX655408:GYE655408 HHT655408:HIA655408 HRP655408:HRW655408 IBL655408:IBS655408 ILH655408:ILO655408 IVD655408:IVK655408 JEZ655408:JFG655408 JOV655408:JPC655408 JYR655408:JYY655408 KIN655408:KIU655408 KSJ655408:KSQ655408 LCF655408:LCM655408 LMB655408:LMI655408 LVX655408:LWE655408 MFT655408:MGA655408 MPP655408:MPW655408 MZL655408:MZS655408 NJH655408:NJO655408 NTD655408:NTK655408 OCZ655408:ODG655408 OMV655408:ONC655408 OWR655408:OWY655408 PGN655408:PGU655408 PQJ655408:PQQ655408 QAF655408:QAM655408 QKB655408:QKI655408 QTX655408:QUE655408 RDT655408:REA655408 RNP655408:RNW655408 RXL655408:RXS655408 SHH655408:SHO655408 SRD655408:SRK655408 TAZ655408:TBG655408 TKV655408:TLC655408 TUR655408:TUY655408 UEN655408:UEU655408 UOJ655408:UOQ655408 UYF655408:UYM655408 VIB655408:VII655408 VRX655408:VSE655408 WBT655408:WCA655408 WLP655408:WLW655408 WVL655408:WVS655408 D720944:K720944 IZ720944:JG720944 SV720944:TC720944 ACR720944:ACY720944 AMN720944:AMU720944 AWJ720944:AWQ720944 BGF720944:BGM720944 BQB720944:BQI720944 BZX720944:CAE720944 CJT720944:CKA720944 CTP720944:CTW720944 DDL720944:DDS720944 DNH720944:DNO720944 DXD720944:DXK720944 EGZ720944:EHG720944 EQV720944:ERC720944 FAR720944:FAY720944 FKN720944:FKU720944 FUJ720944:FUQ720944 GEF720944:GEM720944 GOB720944:GOI720944 GXX720944:GYE720944 HHT720944:HIA720944 HRP720944:HRW720944 IBL720944:IBS720944 ILH720944:ILO720944 IVD720944:IVK720944 JEZ720944:JFG720944 JOV720944:JPC720944 JYR720944:JYY720944 KIN720944:KIU720944 KSJ720944:KSQ720944 LCF720944:LCM720944 LMB720944:LMI720944 LVX720944:LWE720944 MFT720944:MGA720944 MPP720944:MPW720944 MZL720944:MZS720944 NJH720944:NJO720944 NTD720944:NTK720944 OCZ720944:ODG720944 OMV720944:ONC720944 OWR720944:OWY720944 PGN720944:PGU720944 PQJ720944:PQQ720944 QAF720944:QAM720944 QKB720944:QKI720944 QTX720944:QUE720944 RDT720944:REA720944 RNP720944:RNW720944 RXL720944:RXS720944 SHH720944:SHO720944 SRD720944:SRK720944 TAZ720944:TBG720944 TKV720944:TLC720944 TUR720944:TUY720944 UEN720944:UEU720944 UOJ720944:UOQ720944 UYF720944:UYM720944 VIB720944:VII720944 VRX720944:VSE720944 WBT720944:WCA720944 WLP720944:WLW720944 WVL720944:WVS720944 D786480:K786480 IZ786480:JG786480 SV786480:TC786480 ACR786480:ACY786480 AMN786480:AMU786480 AWJ786480:AWQ786480 BGF786480:BGM786480 BQB786480:BQI786480 BZX786480:CAE786480 CJT786480:CKA786480 CTP786480:CTW786480 DDL786480:DDS786480 DNH786480:DNO786480 DXD786480:DXK786480 EGZ786480:EHG786480 EQV786480:ERC786480 FAR786480:FAY786480 FKN786480:FKU786480 FUJ786480:FUQ786480 GEF786480:GEM786480 GOB786480:GOI786480 GXX786480:GYE786480 HHT786480:HIA786480 HRP786480:HRW786480 IBL786480:IBS786480 ILH786480:ILO786480 IVD786480:IVK786480 JEZ786480:JFG786480 JOV786480:JPC786480 JYR786480:JYY786480 KIN786480:KIU786480 KSJ786480:KSQ786480 LCF786480:LCM786480 LMB786480:LMI786480 LVX786480:LWE786480 MFT786480:MGA786480 MPP786480:MPW786480 MZL786480:MZS786480 NJH786480:NJO786480 NTD786480:NTK786480 OCZ786480:ODG786480 OMV786480:ONC786480 OWR786480:OWY786480 PGN786480:PGU786480 PQJ786480:PQQ786480 QAF786480:QAM786480 QKB786480:QKI786480 QTX786480:QUE786480 RDT786480:REA786480 RNP786480:RNW786480 RXL786480:RXS786480 SHH786480:SHO786480 SRD786480:SRK786480 TAZ786480:TBG786480 TKV786480:TLC786480 TUR786480:TUY786480 UEN786480:UEU786480 UOJ786480:UOQ786480 UYF786480:UYM786480 VIB786480:VII786480 VRX786480:VSE786480 WBT786480:WCA786480 WLP786480:WLW786480 WVL786480:WVS786480 D852016:K852016 IZ852016:JG852016 SV852016:TC852016 ACR852016:ACY852016 AMN852016:AMU852016 AWJ852016:AWQ852016 BGF852016:BGM852016 BQB852016:BQI852016 BZX852016:CAE852016 CJT852016:CKA852016 CTP852016:CTW852016 DDL852016:DDS852016 DNH852016:DNO852016 DXD852016:DXK852016 EGZ852016:EHG852016 EQV852016:ERC852016 FAR852016:FAY852016 FKN852016:FKU852016 FUJ852016:FUQ852016 GEF852016:GEM852016 GOB852016:GOI852016 GXX852016:GYE852016 HHT852016:HIA852016 HRP852016:HRW852016 IBL852016:IBS852016 ILH852016:ILO852016 IVD852016:IVK852016 JEZ852016:JFG852016 JOV852016:JPC852016 JYR852016:JYY852016 KIN852016:KIU852016 KSJ852016:KSQ852016 LCF852016:LCM852016 LMB852016:LMI852016 LVX852016:LWE852016 MFT852016:MGA852016 MPP852016:MPW852016 MZL852016:MZS852016 NJH852016:NJO852016 NTD852016:NTK852016 OCZ852016:ODG852016 OMV852016:ONC852016 OWR852016:OWY852016 PGN852016:PGU852016 PQJ852016:PQQ852016 QAF852016:QAM852016 QKB852016:QKI852016 QTX852016:QUE852016 RDT852016:REA852016 RNP852016:RNW852016 RXL852016:RXS852016 SHH852016:SHO852016 SRD852016:SRK852016 TAZ852016:TBG852016 TKV852016:TLC852016 TUR852016:TUY852016 UEN852016:UEU852016 UOJ852016:UOQ852016 UYF852016:UYM852016 VIB852016:VII852016 VRX852016:VSE852016 WBT852016:WCA852016 WLP852016:WLW852016 WVL852016:WVS852016 D917552:K917552 IZ917552:JG917552 SV917552:TC917552 ACR917552:ACY917552 AMN917552:AMU917552 AWJ917552:AWQ917552 BGF917552:BGM917552 BQB917552:BQI917552 BZX917552:CAE917552 CJT917552:CKA917552 CTP917552:CTW917552 DDL917552:DDS917552 DNH917552:DNO917552 DXD917552:DXK917552 EGZ917552:EHG917552 EQV917552:ERC917552 FAR917552:FAY917552 FKN917552:FKU917552 FUJ917552:FUQ917552 GEF917552:GEM917552 GOB917552:GOI917552 GXX917552:GYE917552 HHT917552:HIA917552 HRP917552:HRW917552 IBL917552:IBS917552 ILH917552:ILO917552 IVD917552:IVK917552 JEZ917552:JFG917552 JOV917552:JPC917552 JYR917552:JYY917552 KIN917552:KIU917552 KSJ917552:KSQ917552 LCF917552:LCM917552 LMB917552:LMI917552 LVX917552:LWE917552 MFT917552:MGA917552 MPP917552:MPW917552 MZL917552:MZS917552 NJH917552:NJO917552 NTD917552:NTK917552 OCZ917552:ODG917552 OMV917552:ONC917552 OWR917552:OWY917552 PGN917552:PGU917552 PQJ917552:PQQ917552 QAF917552:QAM917552 QKB917552:QKI917552 QTX917552:QUE917552 RDT917552:REA917552 RNP917552:RNW917552 RXL917552:RXS917552 SHH917552:SHO917552 SRD917552:SRK917552 TAZ917552:TBG917552 TKV917552:TLC917552 TUR917552:TUY917552 UEN917552:UEU917552 UOJ917552:UOQ917552 UYF917552:UYM917552 VIB917552:VII917552 VRX917552:VSE917552 WBT917552:WCA917552 WLP917552:WLW917552 WVL917552:WVS917552 D983088:K983088 IZ983088:JG983088 SV983088:TC983088 ACR983088:ACY983088 AMN983088:AMU983088 AWJ983088:AWQ983088 BGF983088:BGM983088 BQB983088:BQI983088 BZX983088:CAE983088 CJT983088:CKA983088 CTP983088:CTW983088 DDL983088:DDS983088 DNH983088:DNO983088 DXD983088:DXK983088 EGZ983088:EHG983088 EQV983088:ERC983088 FAR983088:FAY983088 FKN983088:FKU983088 FUJ983088:FUQ983088 GEF983088:GEM983088 GOB983088:GOI983088 GXX983088:GYE983088 HHT983088:HIA983088 HRP983088:HRW983088 IBL983088:IBS983088 ILH983088:ILO983088 IVD983088:IVK983088 JEZ983088:JFG983088 JOV983088:JPC983088 JYR983088:JYY983088 KIN983088:KIU983088 KSJ983088:KSQ983088 LCF983088:LCM983088 LMB983088:LMI983088 LVX983088:LWE983088 MFT983088:MGA983088 MPP983088:MPW983088 MZL983088:MZS983088 NJH983088:NJO983088 NTD983088:NTK983088 OCZ983088:ODG983088 OMV983088:ONC983088 OWR983088:OWY983088 PGN983088:PGU983088 PQJ983088:PQQ983088 QAF983088:QAM983088 QKB983088:QKI983088 QTX983088:QUE983088 RDT983088:REA983088 RNP983088:RNW983088 RXL983088:RXS983088 SHH983088:SHO983088 SRD983088:SRK983088 TAZ983088:TBG983088 TKV983088:TLC983088 TUR983088:TUY983088 UEN983088:UEU983088 UOJ983088:UOQ983088 UYF983088:UYM983088 VIB983088:VII983088 VRX983088:VSE983088 WBT983088:WCA983088 WLP983088:WLW983088 WVL983088:WVS983088">
      <formula1>$P$7:$P$9</formula1>
    </dataValidation>
    <dataValidation type="whole" allowBlank="1" showInputMessage="1" showErrorMessage="1" error="Whole number required!" sqref="E40 JA40 SW40 ACS40 AMO40 AWK40 BGG40 BQC40 BZY40 CJU40 CTQ40 DDM40 DNI40 DXE40 EHA40 EQW40 FAS40 FKO40 FUK40 GEG40 GOC40 GXY40 HHU40 HRQ40 IBM40 ILI40 IVE40 JFA40 JOW40 JYS40 KIO40 KSK40 LCG40 LMC40 LVY40 MFU40 MPQ40 MZM40 NJI40 NTE40 ODA40 OMW40 OWS40 PGO40 PQK40 QAG40 QKC40 QTY40 RDU40 RNQ40 RXM40 SHI40 SRE40 TBA40 TKW40 TUS40 UEO40 UOK40 UYG40 VIC40 VRY40 WBU40 WLQ40 WVM40 E65576 JA65576 SW65576 ACS65576 AMO65576 AWK65576 BGG65576 BQC65576 BZY65576 CJU65576 CTQ65576 DDM65576 DNI65576 DXE65576 EHA65576 EQW65576 FAS65576 FKO65576 FUK65576 GEG65576 GOC65576 GXY65576 HHU65576 HRQ65576 IBM65576 ILI65576 IVE65576 JFA65576 JOW65576 JYS65576 KIO65576 KSK65576 LCG65576 LMC65576 LVY65576 MFU65576 MPQ65576 MZM65576 NJI65576 NTE65576 ODA65576 OMW65576 OWS65576 PGO65576 PQK65576 QAG65576 QKC65576 QTY65576 RDU65576 RNQ65576 RXM65576 SHI65576 SRE65576 TBA65576 TKW65576 TUS65576 UEO65576 UOK65576 UYG65576 VIC65576 VRY65576 WBU65576 WLQ65576 WVM65576 E131112 JA131112 SW131112 ACS131112 AMO131112 AWK131112 BGG131112 BQC131112 BZY131112 CJU131112 CTQ131112 DDM131112 DNI131112 DXE131112 EHA131112 EQW131112 FAS131112 FKO131112 FUK131112 GEG131112 GOC131112 GXY131112 HHU131112 HRQ131112 IBM131112 ILI131112 IVE131112 JFA131112 JOW131112 JYS131112 KIO131112 KSK131112 LCG131112 LMC131112 LVY131112 MFU131112 MPQ131112 MZM131112 NJI131112 NTE131112 ODA131112 OMW131112 OWS131112 PGO131112 PQK131112 QAG131112 QKC131112 QTY131112 RDU131112 RNQ131112 RXM131112 SHI131112 SRE131112 TBA131112 TKW131112 TUS131112 UEO131112 UOK131112 UYG131112 VIC131112 VRY131112 WBU131112 WLQ131112 WVM131112 E196648 JA196648 SW196648 ACS196648 AMO196648 AWK196648 BGG196648 BQC196648 BZY196648 CJU196648 CTQ196648 DDM196648 DNI196648 DXE196648 EHA196648 EQW196648 FAS196648 FKO196648 FUK196648 GEG196648 GOC196648 GXY196648 HHU196648 HRQ196648 IBM196648 ILI196648 IVE196648 JFA196648 JOW196648 JYS196648 KIO196648 KSK196648 LCG196648 LMC196648 LVY196648 MFU196648 MPQ196648 MZM196648 NJI196648 NTE196648 ODA196648 OMW196648 OWS196648 PGO196648 PQK196648 QAG196648 QKC196648 QTY196648 RDU196648 RNQ196648 RXM196648 SHI196648 SRE196648 TBA196648 TKW196648 TUS196648 UEO196648 UOK196648 UYG196648 VIC196648 VRY196648 WBU196648 WLQ196648 WVM196648 E262184 JA262184 SW262184 ACS262184 AMO262184 AWK262184 BGG262184 BQC262184 BZY262184 CJU262184 CTQ262184 DDM262184 DNI262184 DXE262184 EHA262184 EQW262184 FAS262184 FKO262184 FUK262184 GEG262184 GOC262184 GXY262184 HHU262184 HRQ262184 IBM262184 ILI262184 IVE262184 JFA262184 JOW262184 JYS262184 KIO262184 KSK262184 LCG262184 LMC262184 LVY262184 MFU262184 MPQ262184 MZM262184 NJI262184 NTE262184 ODA262184 OMW262184 OWS262184 PGO262184 PQK262184 QAG262184 QKC262184 QTY262184 RDU262184 RNQ262184 RXM262184 SHI262184 SRE262184 TBA262184 TKW262184 TUS262184 UEO262184 UOK262184 UYG262184 VIC262184 VRY262184 WBU262184 WLQ262184 WVM262184 E327720 JA327720 SW327720 ACS327720 AMO327720 AWK327720 BGG327720 BQC327720 BZY327720 CJU327720 CTQ327720 DDM327720 DNI327720 DXE327720 EHA327720 EQW327720 FAS327720 FKO327720 FUK327720 GEG327720 GOC327720 GXY327720 HHU327720 HRQ327720 IBM327720 ILI327720 IVE327720 JFA327720 JOW327720 JYS327720 KIO327720 KSK327720 LCG327720 LMC327720 LVY327720 MFU327720 MPQ327720 MZM327720 NJI327720 NTE327720 ODA327720 OMW327720 OWS327720 PGO327720 PQK327720 QAG327720 QKC327720 QTY327720 RDU327720 RNQ327720 RXM327720 SHI327720 SRE327720 TBA327720 TKW327720 TUS327720 UEO327720 UOK327720 UYG327720 VIC327720 VRY327720 WBU327720 WLQ327720 WVM327720 E393256 JA393256 SW393256 ACS393256 AMO393256 AWK393256 BGG393256 BQC393256 BZY393256 CJU393256 CTQ393256 DDM393256 DNI393256 DXE393256 EHA393256 EQW393256 FAS393256 FKO393256 FUK393256 GEG393256 GOC393256 GXY393256 HHU393256 HRQ393256 IBM393256 ILI393256 IVE393256 JFA393256 JOW393256 JYS393256 KIO393256 KSK393256 LCG393256 LMC393256 LVY393256 MFU393256 MPQ393256 MZM393256 NJI393256 NTE393256 ODA393256 OMW393256 OWS393256 PGO393256 PQK393256 QAG393256 QKC393256 QTY393256 RDU393256 RNQ393256 RXM393256 SHI393256 SRE393256 TBA393256 TKW393256 TUS393256 UEO393256 UOK393256 UYG393256 VIC393256 VRY393256 WBU393256 WLQ393256 WVM393256 E458792 JA458792 SW458792 ACS458792 AMO458792 AWK458792 BGG458792 BQC458792 BZY458792 CJU458792 CTQ458792 DDM458792 DNI458792 DXE458792 EHA458792 EQW458792 FAS458792 FKO458792 FUK458792 GEG458792 GOC458792 GXY458792 HHU458792 HRQ458792 IBM458792 ILI458792 IVE458792 JFA458792 JOW458792 JYS458792 KIO458792 KSK458792 LCG458792 LMC458792 LVY458792 MFU458792 MPQ458792 MZM458792 NJI458792 NTE458792 ODA458792 OMW458792 OWS458792 PGO458792 PQK458792 QAG458792 QKC458792 QTY458792 RDU458792 RNQ458792 RXM458792 SHI458792 SRE458792 TBA458792 TKW458792 TUS458792 UEO458792 UOK458792 UYG458792 VIC458792 VRY458792 WBU458792 WLQ458792 WVM458792 E524328 JA524328 SW524328 ACS524328 AMO524328 AWK524328 BGG524328 BQC524328 BZY524328 CJU524328 CTQ524328 DDM524328 DNI524328 DXE524328 EHA524328 EQW524328 FAS524328 FKO524328 FUK524328 GEG524328 GOC524328 GXY524328 HHU524328 HRQ524328 IBM524328 ILI524328 IVE524328 JFA524328 JOW524328 JYS524328 KIO524328 KSK524328 LCG524328 LMC524328 LVY524328 MFU524328 MPQ524328 MZM524328 NJI524328 NTE524328 ODA524328 OMW524328 OWS524328 PGO524328 PQK524328 QAG524328 QKC524328 QTY524328 RDU524328 RNQ524328 RXM524328 SHI524328 SRE524328 TBA524328 TKW524328 TUS524328 UEO524328 UOK524328 UYG524328 VIC524328 VRY524328 WBU524328 WLQ524328 WVM524328 E589864 JA589864 SW589864 ACS589864 AMO589864 AWK589864 BGG589864 BQC589864 BZY589864 CJU589864 CTQ589864 DDM589864 DNI589864 DXE589864 EHA589864 EQW589864 FAS589864 FKO589864 FUK589864 GEG589864 GOC589864 GXY589864 HHU589864 HRQ589864 IBM589864 ILI589864 IVE589864 JFA589864 JOW589864 JYS589864 KIO589864 KSK589864 LCG589864 LMC589864 LVY589864 MFU589864 MPQ589864 MZM589864 NJI589864 NTE589864 ODA589864 OMW589864 OWS589864 PGO589864 PQK589864 QAG589864 QKC589864 QTY589864 RDU589864 RNQ589864 RXM589864 SHI589864 SRE589864 TBA589864 TKW589864 TUS589864 UEO589864 UOK589864 UYG589864 VIC589864 VRY589864 WBU589864 WLQ589864 WVM589864 E655400 JA655400 SW655400 ACS655400 AMO655400 AWK655400 BGG655400 BQC655400 BZY655400 CJU655400 CTQ655400 DDM655400 DNI655400 DXE655400 EHA655400 EQW655400 FAS655400 FKO655400 FUK655400 GEG655400 GOC655400 GXY655400 HHU655400 HRQ655400 IBM655400 ILI655400 IVE655400 JFA655400 JOW655400 JYS655400 KIO655400 KSK655400 LCG655400 LMC655400 LVY655400 MFU655400 MPQ655400 MZM655400 NJI655400 NTE655400 ODA655400 OMW655400 OWS655400 PGO655400 PQK655400 QAG655400 QKC655400 QTY655400 RDU655400 RNQ655400 RXM655400 SHI655400 SRE655400 TBA655400 TKW655400 TUS655400 UEO655400 UOK655400 UYG655400 VIC655400 VRY655400 WBU655400 WLQ655400 WVM655400 E720936 JA720936 SW720936 ACS720936 AMO720936 AWK720936 BGG720936 BQC720936 BZY720936 CJU720936 CTQ720936 DDM720936 DNI720936 DXE720936 EHA720936 EQW720936 FAS720936 FKO720936 FUK720936 GEG720936 GOC720936 GXY720936 HHU720936 HRQ720936 IBM720936 ILI720936 IVE720936 JFA720936 JOW720936 JYS720936 KIO720936 KSK720936 LCG720936 LMC720936 LVY720936 MFU720936 MPQ720936 MZM720936 NJI720936 NTE720936 ODA720936 OMW720936 OWS720936 PGO720936 PQK720936 QAG720936 QKC720936 QTY720936 RDU720936 RNQ720936 RXM720936 SHI720936 SRE720936 TBA720936 TKW720936 TUS720936 UEO720936 UOK720936 UYG720936 VIC720936 VRY720936 WBU720936 WLQ720936 WVM720936 E786472 JA786472 SW786472 ACS786472 AMO786472 AWK786472 BGG786472 BQC786472 BZY786472 CJU786472 CTQ786472 DDM786472 DNI786472 DXE786472 EHA786472 EQW786472 FAS786472 FKO786472 FUK786472 GEG786472 GOC786472 GXY786472 HHU786472 HRQ786472 IBM786472 ILI786472 IVE786472 JFA786472 JOW786472 JYS786472 KIO786472 KSK786472 LCG786472 LMC786472 LVY786472 MFU786472 MPQ786472 MZM786472 NJI786472 NTE786472 ODA786472 OMW786472 OWS786472 PGO786472 PQK786472 QAG786472 QKC786472 QTY786472 RDU786472 RNQ786472 RXM786472 SHI786472 SRE786472 TBA786472 TKW786472 TUS786472 UEO786472 UOK786472 UYG786472 VIC786472 VRY786472 WBU786472 WLQ786472 WVM786472 E852008 JA852008 SW852008 ACS852008 AMO852008 AWK852008 BGG852008 BQC852008 BZY852008 CJU852008 CTQ852008 DDM852008 DNI852008 DXE852008 EHA852008 EQW852008 FAS852008 FKO852008 FUK852008 GEG852008 GOC852008 GXY852008 HHU852008 HRQ852008 IBM852008 ILI852008 IVE852008 JFA852008 JOW852008 JYS852008 KIO852008 KSK852008 LCG852008 LMC852008 LVY852008 MFU852008 MPQ852008 MZM852008 NJI852008 NTE852008 ODA852008 OMW852008 OWS852008 PGO852008 PQK852008 QAG852008 QKC852008 QTY852008 RDU852008 RNQ852008 RXM852008 SHI852008 SRE852008 TBA852008 TKW852008 TUS852008 UEO852008 UOK852008 UYG852008 VIC852008 VRY852008 WBU852008 WLQ852008 WVM852008 E917544 JA917544 SW917544 ACS917544 AMO917544 AWK917544 BGG917544 BQC917544 BZY917544 CJU917544 CTQ917544 DDM917544 DNI917544 DXE917544 EHA917544 EQW917544 FAS917544 FKO917544 FUK917544 GEG917544 GOC917544 GXY917544 HHU917544 HRQ917544 IBM917544 ILI917544 IVE917544 JFA917544 JOW917544 JYS917544 KIO917544 KSK917544 LCG917544 LMC917544 LVY917544 MFU917544 MPQ917544 MZM917544 NJI917544 NTE917544 ODA917544 OMW917544 OWS917544 PGO917544 PQK917544 QAG917544 QKC917544 QTY917544 RDU917544 RNQ917544 RXM917544 SHI917544 SRE917544 TBA917544 TKW917544 TUS917544 UEO917544 UOK917544 UYG917544 VIC917544 VRY917544 WBU917544 WLQ917544 WVM917544 E983080 JA983080 SW983080 ACS983080 AMO983080 AWK983080 BGG983080 BQC983080 BZY983080 CJU983080 CTQ983080 DDM983080 DNI983080 DXE983080 EHA983080 EQW983080 FAS983080 FKO983080 FUK983080 GEG983080 GOC983080 GXY983080 HHU983080 HRQ983080 IBM983080 ILI983080 IVE983080 JFA983080 JOW983080 JYS983080 KIO983080 KSK983080 LCG983080 LMC983080 LVY983080 MFU983080 MPQ983080 MZM983080 NJI983080 NTE983080 ODA983080 OMW983080 OWS983080 PGO983080 PQK983080 QAG983080 QKC983080 QTY983080 RDU983080 RNQ983080 RXM983080 SHI983080 SRE983080 TBA983080 TKW983080 TUS983080 UEO983080 UOK983080 UYG983080 VIC983080 VRY983080 WBU983080 WLQ983080 WVM983080 E45:E47 JA45:JA47 SW45:SW47 ACS45:ACS47 AMO45:AMO47 AWK45:AWK47 BGG45:BGG47 BQC45:BQC47 BZY45:BZY47 CJU45:CJU47 CTQ45:CTQ47 DDM45:DDM47 DNI45:DNI47 DXE45:DXE47 EHA45:EHA47 EQW45:EQW47 FAS45:FAS47 FKO45:FKO47 FUK45:FUK47 GEG45:GEG47 GOC45:GOC47 GXY45:GXY47 HHU45:HHU47 HRQ45:HRQ47 IBM45:IBM47 ILI45:ILI47 IVE45:IVE47 JFA45:JFA47 JOW45:JOW47 JYS45:JYS47 KIO45:KIO47 KSK45:KSK47 LCG45:LCG47 LMC45:LMC47 LVY45:LVY47 MFU45:MFU47 MPQ45:MPQ47 MZM45:MZM47 NJI45:NJI47 NTE45:NTE47 ODA45:ODA47 OMW45:OMW47 OWS45:OWS47 PGO45:PGO47 PQK45:PQK47 QAG45:QAG47 QKC45:QKC47 QTY45:QTY47 RDU45:RDU47 RNQ45:RNQ47 RXM45:RXM47 SHI45:SHI47 SRE45:SRE47 TBA45:TBA47 TKW45:TKW47 TUS45:TUS47 UEO45:UEO47 UOK45:UOK47 UYG45:UYG47 VIC45:VIC47 VRY45:VRY47 WBU45:WBU47 WLQ45:WLQ47 WVM45:WVM47 E65581:E65583 JA65581:JA65583 SW65581:SW65583 ACS65581:ACS65583 AMO65581:AMO65583 AWK65581:AWK65583 BGG65581:BGG65583 BQC65581:BQC65583 BZY65581:BZY65583 CJU65581:CJU65583 CTQ65581:CTQ65583 DDM65581:DDM65583 DNI65581:DNI65583 DXE65581:DXE65583 EHA65581:EHA65583 EQW65581:EQW65583 FAS65581:FAS65583 FKO65581:FKO65583 FUK65581:FUK65583 GEG65581:GEG65583 GOC65581:GOC65583 GXY65581:GXY65583 HHU65581:HHU65583 HRQ65581:HRQ65583 IBM65581:IBM65583 ILI65581:ILI65583 IVE65581:IVE65583 JFA65581:JFA65583 JOW65581:JOW65583 JYS65581:JYS65583 KIO65581:KIO65583 KSK65581:KSK65583 LCG65581:LCG65583 LMC65581:LMC65583 LVY65581:LVY65583 MFU65581:MFU65583 MPQ65581:MPQ65583 MZM65581:MZM65583 NJI65581:NJI65583 NTE65581:NTE65583 ODA65581:ODA65583 OMW65581:OMW65583 OWS65581:OWS65583 PGO65581:PGO65583 PQK65581:PQK65583 QAG65581:QAG65583 QKC65581:QKC65583 QTY65581:QTY65583 RDU65581:RDU65583 RNQ65581:RNQ65583 RXM65581:RXM65583 SHI65581:SHI65583 SRE65581:SRE65583 TBA65581:TBA65583 TKW65581:TKW65583 TUS65581:TUS65583 UEO65581:UEO65583 UOK65581:UOK65583 UYG65581:UYG65583 VIC65581:VIC65583 VRY65581:VRY65583 WBU65581:WBU65583 WLQ65581:WLQ65583 WVM65581:WVM65583 E131117:E131119 JA131117:JA131119 SW131117:SW131119 ACS131117:ACS131119 AMO131117:AMO131119 AWK131117:AWK131119 BGG131117:BGG131119 BQC131117:BQC131119 BZY131117:BZY131119 CJU131117:CJU131119 CTQ131117:CTQ131119 DDM131117:DDM131119 DNI131117:DNI131119 DXE131117:DXE131119 EHA131117:EHA131119 EQW131117:EQW131119 FAS131117:FAS131119 FKO131117:FKO131119 FUK131117:FUK131119 GEG131117:GEG131119 GOC131117:GOC131119 GXY131117:GXY131119 HHU131117:HHU131119 HRQ131117:HRQ131119 IBM131117:IBM131119 ILI131117:ILI131119 IVE131117:IVE131119 JFA131117:JFA131119 JOW131117:JOW131119 JYS131117:JYS131119 KIO131117:KIO131119 KSK131117:KSK131119 LCG131117:LCG131119 LMC131117:LMC131119 LVY131117:LVY131119 MFU131117:MFU131119 MPQ131117:MPQ131119 MZM131117:MZM131119 NJI131117:NJI131119 NTE131117:NTE131119 ODA131117:ODA131119 OMW131117:OMW131119 OWS131117:OWS131119 PGO131117:PGO131119 PQK131117:PQK131119 QAG131117:QAG131119 QKC131117:QKC131119 QTY131117:QTY131119 RDU131117:RDU131119 RNQ131117:RNQ131119 RXM131117:RXM131119 SHI131117:SHI131119 SRE131117:SRE131119 TBA131117:TBA131119 TKW131117:TKW131119 TUS131117:TUS131119 UEO131117:UEO131119 UOK131117:UOK131119 UYG131117:UYG131119 VIC131117:VIC131119 VRY131117:VRY131119 WBU131117:WBU131119 WLQ131117:WLQ131119 WVM131117:WVM131119 E196653:E196655 JA196653:JA196655 SW196653:SW196655 ACS196653:ACS196655 AMO196653:AMO196655 AWK196653:AWK196655 BGG196653:BGG196655 BQC196653:BQC196655 BZY196653:BZY196655 CJU196653:CJU196655 CTQ196653:CTQ196655 DDM196653:DDM196655 DNI196653:DNI196655 DXE196653:DXE196655 EHA196653:EHA196655 EQW196653:EQW196655 FAS196653:FAS196655 FKO196653:FKO196655 FUK196653:FUK196655 GEG196653:GEG196655 GOC196653:GOC196655 GXY196653:GXY196655 HHU196653:HHU196655 HRQ196653:HRQ196655 IBM196653:IBM196655 ILI196653:ILI196655 IVE196653:IVE196655 JFA196653:JFA196655 JOW196653:JOW196655 JYS196653:JYS196655 KIO196653:KIO196655 KSK196653:KSK196655 LCG196653:LCG196655 LMC196653:LMC196655 LVY196653:LVY196655 MFU196653:MFU196655 MPQ196653:MPQ196655 MZM196653:MZM196655 NJI196653:NJI196655 NTE196653:NTE196655 ODA196653:ODA196655 OMW196653:OMW196655 OWS196653:OWS196655 PGO196653:PGO196655 PQK196653:PQK196655 QAG196653:QAG196655 QKC196653:QKC196655 QTY196653:QTY196655 RDU196653:RDU196655 RNQ196653:RNQ196655 RXM196653:RXM196655 SHI196653:SHI196655 SRE196653:SRE196655 TBA196653:TBA196655 TKW196653:TKW196655 TUS196653:TUS196655 UEO196653:UEO196655 UOK196653:UOK196655 UYG196653:UYG196655 VIC196653:VIC196655 VRY196653:VRY196655 WBU196653:WBU196655 WLQ196653:WLQ196655 WVM196653:WVM196655 E262189:E262191 JA262189:JA262191 SW262189:SW262191 ACS262189:ACS262191 AMO262189:AMO262191 AWK262189:AWK262191 BGG262189:BGG262191 BQC262189:BQC262191 BZY262189:BZY262191 CJU262189:CJU262191 CTQ262189:CTQ262191 DDM262189:DDM262191 DNI262189:DNI262191 DXE262189:DXE262191 EHA262189:EHA262191 EQW262189:EQW262191 FAS262189:FAS262191 FKO262189:FKO262191 FUK262189:FUK262191 GEG262189:GEG262191 GOC262189:GOC262191 GXY262189:GXY262191 HHU262189:HHU262191 HRQ262189:HRQ262191 IBM262189:IBM262191 ILI262189:ILI262191 IVE262189:IVE262191 JFA262189:JFA262191 JOW262189:JOW262191 JYS262189:JYS262191 KIO262189:KIO262191 KSK262189:KSK262191 LCG262189:LCG262191 LMC262189:LMC262191 LVY262189:LVY262191 MFU262189:MFU262191 MPQ262189:MPQ262191 MZM262189:MZM262191 NJI262189:NJI262191 NTE262189:NTE262191 ODA262189:ODA262191 OMW262189:OMW262191 OWS262189:OWS262191 PGO262189:PGO262191 PQK262189:PQK262191 QAG262189:QAG262191 QKC262189:QKC262191 QTY262189:QTY262191 RDU262189:RDU262191 RNQ262189:RNQ262191 RXM262189:RXM262191 SHI262189:SHI262191 SRE262189:SRE262191 TBA262189:TBA262191 TKW262189:TKW262191 TUS262189:TUS262191 UEO262189:UEO262191 UOK262189:UOK262191 UYG262189:UYG262191 VIC262189:VIC262191 VRY262189:VRY262191 WBU262189:WBU262191 WLQ262189:WLQ262191 WVM262189:WVM262191 E327725:E327727 JA327725:JA327727 SW327725:SW327727 ACS327725:ACS327727 AMO327725:AMO327727 AWK327725:AWK327727 BGG327725:BGG327727 BQC327725:BQC327727 BZY327725:BZY327727 CJU327725:CJU327727 CTQ327725:CTQ327727 DDM327725:DDM327727 DNI327725:DNI327727 DXE327725:DXE327727 EHA327725:EHA327727 EQW327725:EQW327727 FAS327725:FAS327727 FKO327725:FKO327727 FUK327725:FUK327727 GEG327725:GEG327727 GOC327725:GOC327727 GXY327725:GXY327727 HHU327725:HHU327727 HRQ327725:HRQ327727 IBM327725:IBM327727 ILI327725:ILI327727 IVE327725:IVE327727 JFA327725:JFA327727 JOW327725:JOW327727 JYS327725:JYS327727 KIO327725:KIO327727 KSK327725:KSK327727 LCG327725:LCG327727 LMC327725:LMC327727 LVY327725:LVY327727 MFU327725:MFU327727 MPQ327725:MPQ327727 MZM327725:MZM327727 NJI327725:NJI327727 NTE327725:NTE327727 ODA327725:ODA327727 OMW327725:OMW327727 OWS327725:OWS327727 PGO327725:PGO327727 PQK327725:PQK327727 QAG327725:QAG327727 QKC327725:QKC327727 QTY327725:QTY327727 RDU327725:RDU327727 RNQ327725:RNQ327727 RXM327725:RXM327727 SHI327725:SHI327727 SRE327725:SRE327727 TBA327725:TBA327727 TKW327725:TKW327727 TUS327725:TUS327727 UEO327725:UEO327727 UOK327725:UOK327727 UYG327725:UYG327727 VIC327725:VIC327727 VRY327725:VRY327727 WBU327725:WBU327727 WLQ327725:WLQ327727 WVM327725:WVM327727 E393261:E393263 JA393261:JA393263 SW393261:SW393263 ACS393261:ACS393263 AMO393261:AMO393263 AWK393261:AWK393263 BGG393261:BGG393263 BQC393261:BQC393263 BZY393261:BZY393263 CJU393261:CJU393263 CTQ393261:CTQ393263 DDM393261:DDM393263 DNI393261:DNI393263 DXE393261:DXE393263 EHA393261:EHA393263 EQW393261:EQW393263 FAS393261:FAS393263 FKO393261:FKO393263 FUK393261:FUK393263 GEG393261:GEG393263 GOC393261:GOC393263 GXY393261:GXY393263 HHU393261:HHU393263 HRQ393261:HRQ393263 IBM393261:IBM393263 ILI393261:ILI393263 IVE393261:IVE393263 JFA393261:JFA393263 JOW393261:JOW393263 JYS393261:JYS393263 KIO393261:KIO393263 KSK393261:KSK393263 LCG393261:LCG393263 LMC393261:LMC393263 LVY393261:LVY393263 MFU393261:MFU393263 MPQ393261:MPQ393263 MZM393261:MZM393263 NJI393261:NJI393263 NTE393261:NTE393263 ODA393261:ODA393263 OMW393261:OMW393263 OWS393261:OWS393263 PGO393261:PGO393263 PQK393261:PQK393263 QAG393261:QAG393263 QKC393261:QKC393263 QTY393261:QTY393263 RDU393261:RDU393263 RNQ393261:RNQ393263 RXM393261:RXM393263 SHI393261:SHI393263 SRE393261:SRE393263 TBA393261:TBA393263 TKW393261:TKW393263 TUS393261:TUS393263 UEO393261:UEO393263 UOK393261:UOK393263 UYG393261:UYG393263 VIC393261:VIC393263 VRY393261:VRY393263 WBU393261:WBU393263 WLQ393261:WLQ393263 WVM393261:WVM393263 E458797:E458799 JA458797:JA458799 SW458797:SW458799 ACS458797:ACS458799 AMO458797:AMO458799 AWK458797:AWK458799 BGG458797:BGG458799 BQC458797:BQC458799 BZY458797:BZY458799 CJU458797:CJU458799 CTQ458797:CTQ458799 DDM458797:DDM458799 DNI458797:DNI458799 DXE458797:DXE458799 EHA458797:EHA458799 EQW458797:EQW458799 FAS458797:FAS458799 FKO458797:FKO458799 FUK458797:FUK458799 GEG458797:GEG458799 GOC458797:GOC458799 GXY458797:GXY458799 HHU458797:HHU458799 HRQ458797:HRQ458799 IBM458797:IBM458799 ILI458797:ILI458799 IVE458797:IVE458799 JFA458797:JFA458799 JOW458797:JOW458799 JYS458797:JYS458799 KIO458797:KIO458799 KSK458797:KSK458799 LCG458797:LCG458799 LMC458797:LMC458799 LVY458797:LVY458799 MFU458797:MFU458799 MPQ458797:MPQ458799 MZM458797:MZM458799 NJI458797:NJI458799 NTE458797:NTE458799 ODA458797:ODA458799 OMW458797:OMW458799 OWS458797:OWS458799 PGO458797:PGO458799 PQK458797:PQK458799 QAG458797:QAG458799 QKC458797:QKC458799 QTY458797:QTY458799 RDU458797:RDU458799 RNQ458797:RNQ458799 RXM458797:RXM458799 SHI458797:SHI458799 SRE458797:SRE458799 TBA458797:TBA458799 TKW458797:TKW458799 TUS458797:TUS458799 UEO458797:UEO458799 UOK458797:UOK458799 UYG458797:UYG458799 VIC458797:VIC458799 VRY458797:VRY458799 WBU458797:WBU458799 WLQ458797:WLQ458799 WVM458797:WVM458799 E524333:E524335 JA524333:JA524335 SW524333:SW524335 ACS524333:ACS524335 AMO524333:AMO524335 AWK524333:AWK524335 BGG524333:BGG524335 BQC524333:BQC524335 BZY524333:BZY524335 CJU524333:CJU524335 CTQ524333:CTQ524335 DDM524333:DDM524335 DNI524333:DNI524335 DXE524333:DXE524335 EHA524333:EHA524335 EQW524333:EQW524335 FAS524333:FAS524335 FKO524333:FKO524335 FUK524333:FUK524335 GEG524333:GEG524335 GOC524333:GOC524335 GXY524333:GXY524335 HHU524333:HHU524335 HRQ524333:HRQ524335 IBM524333:IBM524335 ILI524333:ILI524335 IVE524333:IVE524335 JFA524333:JFA524335 JOW524333:JOW524335 JYS524333:JYS524335 KIO524333:KIO524335 KSK524333:KSK524335 LCG524333:LCG524335 LMC524333:LMC524335 LVY524333:LVY524335 MFU524333:MFU524335 MPQ524333:MPQ524335 MZM524333:MZM524335 NJI524333:NJI524335 NTE524333:NTE524335 ODA524333:ODA524335 OMW524333:OMW524335 OWS524333:OWS524335 PGO524333:PGO524335 PQK524333:PQK524335 QAG524333:QAG524335 QKC524333:QKC524335 QTY524333:QTY524335 RDU524333:RDU524335 RNQ524333:RNQ524335 RXM524333:RXM524335 SHI524333:SHI524335 SRE524333:SRE524335 TBA524333:TBA524335 TKW524333:TKW524335 TUS524333:TUS524335 UEO524333:UEO524335 UOK524333:UOK524335 UYG524333:UYG524335 VIC524333:VIC524335 VRY524333:VRY524335 WBU524333:WBU524335 WLQ524333:WLQ524335 WVM524333:WVM524335 E589869:E589871 JA589869:JA589871 SW589869:SW589871 ACS589869:ACS589871 AMO589869:AMO589871 AWK589869:AWK589871 BGG589869:BGG589871 BQC589869:BQC589871 BZY589869:BZY589871 CJU589869:CJU589871 CTQ589869:CTQ589871 DDM589869:DDM589871 DNI589869:DNI589871 DXE589869:DXE589871 EHA589869:EHA589871 EQW589869:EQW589871 FAS589869:FAS589871 FKO589869:FKO589871 FUK589869:FUK589871 GEG589869:GEG589871 GOC589869:GOC589871 GXY589869:GXY589871 HHU589869:HHU589871 HRQ589869:HRQ589871 IBM589869:IBM589871 ILI589869:ILI589871 IVE589869:IVE589871 JFA589869:JFA589871 JOW589869:JOW589871 JYS589869:JYS589871 KIO589869:KIO589871 KSK589869:KSK589871 LCG589869:LCG589871 LMC589869:LMC589871 LVY589869:LVY589871 MFU589869:MFU589871 MPQ589869:MPQ589871 MZM589869:MZM589871 NJI589869:NJI589871 NTE589869:NTE589871 ODA589869:ODA589871 OMW589869:OMW589871 OWS589869:OWS589871 PGO589869:PGO589871 PQK589869:PQK589871 QAG589869:QAG589871 QKC589869:QKC589871 QTY589869:QTY589871 RDU589869:RDU589871 RNQ589869:RNQ589871 RXM589869:RXM589871 SHI589869:SHI589871 SRE589869:SRE589871 TBA589869:TBA589871 TKW589869:TKW589871 TUS589869:TUS589871 UEO589869:UEO589871 UOK589869:UOK589871 UYG589869:UYG589871 VIC589869:VIC589871 VRY589869:VRY589871 WBU589869:WBU589871 WLQ589869:WLQ589871 WVM589869:WVM589871 E655405:E655407 JA655405:JA655407 SW655405:SW655407 ACS655405:ACS655407 AMO655405:AMO655407 AWK655405:AWK655407 BGG655405:BGG655407 BQC655405:BQC655407 BZY655405:BZY655407 CJU655405:CJU655407 CTQ655405:CTQ655407 DDM655405:DDM655407 DNI655405:DNI655407 DXE655405:DXE655407 EHA655405:EHA655407 EQW655405:EQW655407 FAS655405:FAS655407 FKO655405:FKO655407 FUK655405:FUK655407 GEG655405:GEG655407 GOC655405:GOC655407 GXY655405:GXY655407 HHU655405:HHU655407 HRQ655405:HRQ655407 IBM655405:IBM655407 ILI655405:ILI655407 IVE655405:IVE655407 JFA655405:JFA655407 JOW655405:JOW655407 JYS655405:JYS655407 KIO655405:KIO655407 KSK655405:KSK655407 LCG655405:LCG655407 LMC655405:LMC655407 LVY655405:LVY655407 MFU655405:MFU655407 MPQ655405:MPQ655407 MZM655405:MZM655407 NJI655405:NJI655407 NTE655405:NTE655407 ODA655405:ODA655407 OMW655405:OMW655407 OWS655405:OWS655407 PGO655405:PGO655407 PQK655405:PQK655407 QAG655405:QAG655407 QKC655405:QKC655407 QTY655405:QTY655407 RDU655405:RDU655407 RNQ655405:RNQ655407 RXM655405:RXM655407 SHI655405:SHI655407 SRE655405:SRE655407 TBA655405:TBA655407 TKW655405:TKW655407 TUS655405:TUS655407 UEO655405:UEO655407 UOK655405:UOK655407 UYG655405:UYG655407 VIC655405:VIC655407 VRY655405:VRY655407 WBU655405:WBU655407 WLQ655405:WLQ655407 WVM655405:WVM655407 E720941:E720943 JA720941:JA720943 SW720941:SW720943 ACS720941:ACS720943 AMO720941:AMO720943 AWK720941:AWK720943 BGG720941:BGG720943 BQC720941:BQC720943 BZY720941:BZY720943 CJU720941:CJU720943 CTQ720941:CTQ720943 DDM720941:DDM720943 DNI720941:DNI720943 DXE720941:DXE720943 EHA720941:EHA720943 EQW720941:EQW720943 FAS720941:FAS720943 FKO720941:FKO720943 FUK720941:FUK720943 GEG720941:GEG720943 GOC720941:GOC720943 GXY720941:GXY720943 HHU720941:HHU720943 HRQ720941:HRQ720943 IBM720941:IBM720943 ILI720941:ILI720943 IVE720941:IVE720943 JFA720941:JFA720943 JOW720941:JOW720943 JYS720941:JYS720943 KIO720941:KIO720943 KSK720941:KSK720943 LCG720941:LCG720943 LMC720941:LMC720943 LVY720941:LVY720943 MFU720941:MFU720943 MPQ720941:MPQ720943 MZM720941:MZM720943 NJI720941:NJI720943 NTE720941:NTE720943 ODA720941:ODA720943 OMW720941:OMW720943 OWS720941:OWS720943 PGO720941:PGO720943 PQK720941:PQK720943 QAG720941:QAG720943 QKC720941:QKC720943 QTY720941:QTY720943 RDU720941:RDU720943 RNQ720941:RNQ720943 RXM720941:RXM720943 SHI720941:SHI720943 SRE720941:SRE720943 TBA720941:TBA720943 TKW720941:TKW720943 TUS720941:TUS720943 UEO720941:UEO720943 UOK720941:UOK720943 UYG720941:UYG720943 VIC720941:VIC720943 VRY720941:VRY720943 WBU720941:WBU720943 WLQ720941:WLQ720943 WVM720941:WVM720943 E786477:E786479 JA786477:JA786479 SW786477:SW786479 ACS786477:ACS786479 AMO786477:AMO786479 AWK786477:AWK786479 BGG786477:BGG786479 BQC786477:BQC786479 BZY786477:BZY786479 CJU786477:CJU786479 CTQ786477:CTQ786479 DDM786477:DDM786479 DNI786477:DNI786479 DXE786477:DXE786479 EHA786477:EHA786479 EQW786477:EQW786479 FAS786477:FAS786479 FKO786477:FKO786479 FUK786477:FUK786479 GEG786477:GEG786479 GOC786477:GOC786479 GXY786477:GXY786479 HHU786477:HHU786479 HRQ786477:HRQ786479 IBM786477:IBM786479 ILI786477:ILI786479 IVE786477:IVE786479 JFA786477:JFA786479 JOW786477:JOW786479 JYS786477:JYS786479 KIO786477:KIO786479 KSK786477:KSK786479 LCG786477:LCG786479 LMC786477:LMC786479 LVY786477:LVY786479 MFU786477:MFU786479 MPQ786477:MPQ786479 MZM786477:MZM786479 NJI786477:NJI786479 NTE786477:NTE786479 ODA786477:ODA786479 OMW786477:OMW786479 OWS786477:OWS786479 PGO786477:PGO786479 PQK786477:PQK786479 QAG786477:QAG786479 QKC786477:QKC786479 QTY786477:QTY786479 RDU786477:RDU786479 RNQ786477:RNQ786479 RXM786477:RXM786479 SHI786477:SHI786479 SRE786477:SRE786479 TBA786477:TBA786479 TKW786477:TKW786479 TUS786477:TUS786479 UEO786477:UEO786479 UOK786477:UOK786479 UYG786477:UYG786479 VIC786477:VIC786479 VRY786477:VRY786479 WBU786477:WBU786479 WLQ786477:WLQ786479 WVM786477:WVM786479 E852013:E852015 JA852013:JA852015 SW852013:SW852015 ACS852013:ACS852015 AMO852013:AMO852015 AWK852013:AWK852015 BGG852013:BGG852015 BQC852013:BQC852015 BZY852013:BZY852015 CJU852013:CJU852015 CTQ852013:CTQ852015 DDM852013:DDM852015 DNI852013:DNI852015 DXE852013:DXE852015 EHA852013:EHA852015 EQW852013:EQW852015 FAS852013:FAS852015 FKO852013:FKO852015 FUK852013:FUK852015 GEG852013:GEG852015 GOC852013:GOC852015 GXY852013:GXY852015 HHU852013:HHU852015 HRQ852013:HRQ852015 IBM852013:IBM852015 ILI852013:ILI852015 IVE852013:IVE852015 JFA852013:JFA852015 JOW852013:JOW852015 JYS852013:JYS852015 KIO852013:KIO852015 KSK852013:KSK852015 LCG852013:LCG852015 LMC852013:LMC852015 LVY852013:LVY852015 MFU852013:MFU852015 MPQ852013:MPQ852015 MZM852013:MZM852015 NJI852013:NJI852015 NTE852013:NTE852015 ODA852013:ODA852015 OMW852013:OMW852015 OWS852013:OWS852015 PGO852013:PGO852015 PQK852013:PQK852015 QAG852013:QAG852015 QKC852013:QKC852015 QTY852013:QTY852015 RDU852013:RDU852015 RNQ852013:RNQ852015 RXM852013:RXM852015 SHI852013:SHI852015 SRE852013:SRE852015 TBA852013:TBA852015 TKW852013:TKW852015 TUS852013:TUS852015 UEO852013:UEO852015 UOK852013:UOK852015 UYG852013:UYG852015 VIC852013:VIC852015 VRY852013:VRY852015 WBU852013:WBU852015 WLQ852013:WLQ852015 WVM852013:WVM852015 E917549:E917551 JA917549:JA917551 SW917549:SW917551 ACS917549:ACS917551 AMO917549:AMO917551 AWK917549:AWK917551 BGG917549:BGG917551 BQC917549:BQC917551 BZY917549:BZY917551 CJU917549:CJU917551 CTQ917549:CTQ917551 DDM917549:DDM917551 DNI917549:DNI917551 DXE917549:DXE917551 EHA917549:EHA917551 EQW917549:EQW917551 FAS917549:FAS917551 FKO917549:FKO917551 FUK917549:FUK917551 GEG917549:GEG917551 GOC917549:GOC917551 GXY917549:GXY917551 HHU917549:HHU917551 HRQ917549:HRQ917551 IBM917549:IBM917551 ILI917549:ILI917551 IVE917549:IVE917551 JFA917549:JFA917551 JOW917549:JOW917551 JYS917549:JYS917551 KIO917549:KIO917551 KSK917549:KSK917551 LCG917549:LCG917551 LMC917549:LMC917551 LVY917549:LVY917551 MFU917549:MFU917551 MPQ917549:MPQ917551 MZM917549:MZM917551 NJI917549:NJI917551 NTE917549:NTE917551 ODA917549:ODA917551 OMW917549:OMW917551 OWS917549:OWS917551 PGO917549:PGO917551 PQK917549:PQK917551 QAG917549:QAG917551 QKC917549:QKC917551 QTY917549:QTY917551 RDU917549:RDU917551 RNQ917549:RNQ917551 RXM917549:RXM917551 SHI917549:SHI917551 SRE917549:SRE917551 TBA917549:TBA917551 TKW917549:TKW917551 TUS917549:TUS917551 UEO917549:UEO917551 UOK917549:UOK917551 UYG917549:UYG917551 VIC917549:VIC917551 VRY917549:VRY917551 WBU917549:WBU917551 WLQ917549:WLQ917551 WVM917549:WVM917551 E983085:E983087 JA983085:JA983087 SW983085:SW983087 ACS983085:ACS983087 AMO983085:AMO983087 AWK983085:AWK983087 BGG983085:BGG983087 BQC983085:BQC983087 BZY983085:BZY983087 CJU983085:CJU983087 CTQ983085:CTQ983087 DDM983085:DDM983087 DNI983085:DNI983087 DXE983085:DXE983087 EHA983085:EHA983087 EQW983085:EQW983087 FAS983085:FAS983087 FKO983085:FKO983087 FUK983085:FUK983087 GEG983085:GEG983087 GOC983085:GOC983087 GXY983085:GXY983087 HHU983085:HHU983087 HRQ983085:HRQ983087 IBM983085:IBM983087 ILI983085:ILI983087 IVE983085:IVE983087 JFA983085:JFA983087 JOW983085:JOW983087 JYS983085:JYS983087 KIO983085:KIO983087 KSK983085:KSK983087 LCG983085:LCG983087 LMC983085:LMC983087 LVY983085:LVY983087 MFU983085:MFU983087 MPQ983085:MPQ983087 MZM983085:MZM983087 NJI983085:NJI983087 NTE983085:NTE983087 ODA983085:ODA983087 OMW983085:OMW983087 OWS983085:OWS983087 PGO983085:PGO983087 PQK983085:PQK983087 QAG983085:QAG983087 QKC983085:QKC983087 QTY983085:QTY983087 RDU983085:RDU983087 RNQ983085:RNQ983087 RXM983085:RXM983087 SHI983085:SHI983087 SRE983085:SRE983087 TBA983085:TBA983087 TKW983085:TKW983087 TUS983085:TUS983087 UEO983085:UEO983087 UOK983085:UOK983087 UYG983085:UYG983087 VIC983085:VIC983087 VRY983085:VRY983087 WBU983085:WBU983087 WLQ983085:WLQ983087 WVM983085:WVM983087 G40 JC40 SY40 ACU40 AMQ40 AWM40 BGI40 BQE40 CAA40 CJW40 CTS40 DDO40 DNK40 DXG40 EHC40 EQY40 FAU40 FKQ40 FUM40 GEI40 GOE40 GYA40 HHW40 HRS40 IBO40 ILK40 IVG40 JFC40 JOY40 JYU40 KIQ40 KSM40 LCI40 LME40 LWA40 MFW40 MPS40 MZO40 NJK40 NTG40 ODC40 OMY40 OWU40 PGQ40 PQM40 QAI40 QKE40 QUA40 RDW40 RNS40 RXO40 SHK40 SRG40 TBC40 TKY40 TUU40 UEQ40 UOM40 UYI40 VIE40 VSA40 WBW40 WLS40 WVO40 G65576 JC65576 SY65576 ACU65576 AMQ65576 AWM65576 BGI65576 BQE65576 CAA65576 CJW65576 CTS65576 DDO65576 DNK65576 DXG65576 EHC65576 EQY65576 FAU65576 FKQ65576 FUM65576 GEI65576 GOE65576 GYA65576 HHW65576 HRS65576 IBO65576 ILK65576 IVG65576 JFC65576 JOY65576 JYU65576 KIQ65576 KSM65576 LCI65576 LME65576 LWA65576 MFW65576 MPS65576 MZO65576 NJK65576 NTG65576 ODC65576 OMY65576 OWU65576 PGQ65576 PQM65576 QAI65576 QKE65576 QUA65576 RDW65576 RNS65576 RXO65576 SHK65576 SRG65576 TBC65576 TKY65576 TUU65576 UEQ65576 UOM65576 UYI65576 VIE65576 VSA65576 WBW65576 WLS65576 WVO65576 G131112 JC131112 SY131112 ACU131112 AMQ131112 AWM131112 BGI131112 BQE131112 CAA131112 CJW131112 CTS131112 DDO131112 DNK131112 DXG131112 EHC131112 EQY131112 FAU131112 FKQ131112 FUM131112 GEI131112 GOE131112 GYA131112 HHW131112 HRS131112 IBO131112 ILK131112 IVG131112 JFC131112 JOY131112 JYU131112 KIQ131112 KSM131112 LCI131112 LME131112 LWA131112 MFW131112 MPS131112 MZO131112 NJK131112 NTG131112 ODC131112 OMY131112 OWU131112 PGQ131112 PQM131112 QAI131112 QKE131112 QUA131112 RDW131112 RNS131112 RXO131112 SHK131112 SRG131112 TBC131112 TKY131112 TUU131112 UEQ131112 UOM131112 UYI131112 VIE131112 VSA131112 WBW131112 WLS131112 WVO131112 G196648 JC196648 SY196648 ACU196648 AMQ196648 AWM196648 BGI196648 BQE196648 CAA196648 CJW196648 CTS196648 DDO196648 DNK196648 DXG196648 EHC196648 EQY196648 FAU196648 FKQ196648 FUM196648 GEI196648 GOE196648 GYA196648 HHW196648 HRS196648 IBO196648 ILK196648 IVG196648 JFC196648 JOY196648 JYU196648 KIQ196648 KSM196648 LCI196648 LME196648 LWA196648 MFW196648 MPS196648 MZO196648 NJK196648 NTG196648 ODC196648 OMY196648 OWU196648 PGQ196648 PQM196648 QAI196648 QKE196648 QUA196648 RDW196648 RNS196648 RXO196648 SHK196648 SRG196648 TBC196648 TKY196648 TUU196648 UEQ196648 UOM196648 UYI196648 VIE196648 VSA196648 WBW196648 WLS196648 WVO196648 G262184 JC262184 SY262184 ACU262184 AMQ262184 AWM262184 BGI262184 BQE262184 CAA262184 CJW262184 CTS262184 DDO262184 DNK262184 DXG262184 EHC262184 EQY262184 FAU262184 FKQ262184 FUM262184 GEI262184 GOE262184 GYA262184 HHW262184 HRS262184 IBO262184 ILK262184 IVG262184 JFC262184 JOY262184 JYU262184 KIQ262184 KSM262184 LCI262184 LME262184 LWA262184 MFW262184 MPS262184 MZO262184 NJK262184 NTG262184 ODC262184 OMY262184 OWU262184 PGQ262184 PQM262184 QAI262184 QKE262184 QUA262184 RDW262184 RNS262184 RXO262184 SHK262184 SRG262184 TBC262184 TKY262184 TUU262184 UEQ262184 UOM262184 UYI262184 VIE262184 VSA262184 WBW262184 WLS262184 WVO262184 G327720 JC327720 SY327720 ACU327720 AMQ327720 AWM327720 BGI327720 BQE327720 CAA327720 CJW327720 CTS327720 DDO327720 DNK327720 DXG327720 EHC327720 EQY327720 FAU327720 FKQ327720 FUM327720 GEI327720 GOE327720 GYA327720 HHW327720 HRS327720 IBO327720 ILK327720 IVG327720 JFC327720 JOY327720 JYU327720 KIQ327720 KSM327720 LCI327720 LME327720 LWA327720 MFW327720 MPS327720 MZO327720 NJK327720 NTG327720 ODC327720 OMY327720 OWU327720 PGQ327720 PQM327720 QAI327720 QKE327720 QUA327720 RDW327720 RNS327720 RXO327720 SHK327720 SRG327720 TBC327720 TKY327720 TUU327720 UEQ327720 UOM327720 UYI327720 VIE327720 VSA327720 WBW327720 WLS327720 WVO327720 G393256 JC393256 SY393256 ACU393256 AMQ393256 AWM393256 BGI393256 BQE393256 CAA393256 CJW393256 CTS393256 DDO393256 DNK393256 DXG393256 EHC393256 EQY393256 FAU393256 FKQ393256 FUM393256 GEI393256 GOE393256 GYA393256 HHW393256 HRS393256 IBO393256 ILK393256 IVG393256 JFC393256 JOY393256 JYU393256 KIQ393256 KSM393256 LCI393256 LME393256 LWA393256 MFW393256 MPS393256 MZO393256 NJK393256 NTG393256 ODC393256 OMY393256 OWU393256 PGQ393256 PQM393256 QAI393256 QKE393256 QUA393256 RDW393256 RNS393256 RXO393256 SHK393256 SRG393256 TBC393256 TKY393256 TUU393256 UEQ393256 UOM393256 UYI393256 VIE393256 VSA393256 WBW393256 WLS393256 WVO393256 G458792 JC458792 SY458792 ACU458792 AMQ458792 AWM458792 BGI458792 BQE458792 CAA458792 CJW458792 CTS458792 DDO458792 DNK458792 DXG458792 EHC458792 EQY458792 FAU458792 FKQ458792 FUM458792 GEI458792 GOE458792 GYA458792 HHW458792 HRS458792 IBO458792 ILK458792 IVG458792 JFC458792 JOY458792 JYU458792 KIQ458792 KSM458792 LCI458792 LME458792 LWA458792 MFW458792 MPS458792 MZO458792 NJK458792 NTG458792 ODC458792 OMY458792 OWU458792 PGQ458792 PQM458792 QAI458792 QKE458792 QUA458792 RDW458792 RNS458792 RXO458792 SHK458792 SRG458792 TBC458792 TKY458792 TUU458792 UEQ458792 UOM458792 UYI458792 VIE458792 VSA458792 WBW458792 WLS458792 WVO458792 G524328 JC524328 SY524328 ACU524328 AMQ524328 AWM524328 BGI524328 BQE524328 CAA524328 CJW524328 CTS524328 DDO524328 DNK524328 DXG524328 EHC524328 EQY524328 FAU524328 FKQ524328 FUM524328 GEI524328 GOE524328 GYA524328 HHW524328 HRS524328 IBO524328 ILK524328 IVG524328 JFC524328 JOY524328 JYU524328 KIQ524328 KSM524328 LCI524328 LME524328 LWA524328 MFW524328 MPS524328 MZO524328 NJK524328 NTG524328 ODC524328 OMY524328 OWU524328 PGQ524328 PQM524328 QAI524328 QKE524328 QUA524328 RDW524328 RNS524328 RXO524328 SHK524328 SRG524328 TBC524328 TKY524328 TUU524328 UEQ524328 UOM524328 UYI524328 VIE524328 VSA524328 WBW524328 WLS524328 WVO524328 G589864 JC589864 SY589864 ACU589864 AMQ589864 AWM589864 BGI589864 BQE589864 CAA589864 CJW589864 CTS589864 DDO589864 DNK589864 DXG589864 EHC589864 EQY589864 FAU589864 FKQ589864 FUM589864 GEI589864 GOE589864 GYA589864 HHW589864 HRS589864 IBO589864 ILK589864 IVG589864 JFC589864 JOY589864 JYU589864 KIQ589864 KSM589864 LCI589864 LME589864 LWA589864 MFW589864 MPS589864 MZO589864 NJK589864 NTG589864 ODC589864 OMY589864 OWU589864 PGQ589864 PQM589864 QAI589864 QKE589864 QUA589864 RDW589864 RNS589864 RXO589864 SHK589864 SRG589864 TBC589864 TKY589864 TUU589864 UEQ589864 UOM589864 UYI589864 VIE589864 VSA589864 WBW589864 WLS589864 WVO589864 G655400 JC655400 SY655400 ACU655400 AMQ655400 AWM655400 BGI655400 BQE655400 CAA655400 CJW655400 CTS655400 DDO655400 DNK655400 DXG655400 EHC655400 EQY655400 FAU655400 FKQ655400 FUM655400 GEI655400 GOE655400 GYA655400 HHW655400 HRS655400 IBO655400 ILK655400 IVG655400 JFC655400 JOY655400 JYU655400 KIQ655400 KSM655400 LCI655400 LME655400 LWA655400 MFW655400 MPS655400 MZO655400 NJK655400 NTG655400 ODC655400 OMY655400 OWU655400 PGQ655400 PQM655400 QAI655400 QKE655400 QUA655400 RDW655400 RNS655400 RXO655400 SHK655400 SRG655400 TBC655400 TKY655400 TUU655400 UEQ655400 UOM655400 UYI655400 VIE655400 VSA655400 WBW655400 WLS655400 WVO655400 G720936 JC720936 SY720936 ACU720936 AMQ720936 AWM720936 BGI720936 BQE720936 CAA720936 CJW720936 CTS720936 DDO720936 DNK720936 DXG720936 EHC720936 EQY720936 FAU720936 FKQ720936 FUM720936 GEI720936 GOE720936 GYA720936 HHW720936 HRS720936 IBO720936 ILK720936 IVG720936 JFC720936 JOY720936 JYU720936 KIQ720936 KSM720936 LCI720936 LME720936 LWA720936 MFW720936 MPS720936 MZO720936 NJK720936 NTG720936 ODC720936 OMY720936 OWU720936 PGQ720936 PQM720936 QAI720936 QKE720936 QUA720936 RDW720936 RNS720936 RXO720936 SHK720936 SRG720936 TBC720936 TKY720936 TUU720936 UEQ720936 UOM720936 UYI720936 VIE720936 VSA720936 WBW720936 WLS720936 WVO720936 G786472 JC786472 SY786472 ACU786472 AMQ786472 AWM786472 BGI786472 BQE786472 CAA786472 CJW786472 CTS786472 DDO786472 DNK786472 DXG786472 EHC786472 EQY786472 FAU786472 FKQ786472 FUM786472 GEI786472 GOE786472 GYA786472 HHW786472 HRS786472 IBO786472 ILK786472 IVG786472 JFC786472 JOY786472 JYU786472 KIQ786472 KSM786472 LCI786472 LME786472 LWA786472 MFW786472 MPS786472 MZO786472 NJK786472 NTG786472 ODC786472 OMY786472 OWU786472 PGQ786472 PQM786472 QAI786472 QKE786472 QUA786472 RDW786472 RNS786472 RXO786472 SHK786472 SRG786472 TBC786472 TKY786472 TUU786472 UEQ786472 UOM786472 UYI786472 VIE786472 VSA786472 WBW786472 WLS786472 WVO786472 G852008 JC852008 SY852008 ACU852008 AMQ852008 AWM852008 BGI852008 BQE852008 CAA852008 CJW852008 CTS852008 DDO852008 DNK852008 DXG852008 EHC852008 EQY852008 FAU852008 FKQ852008 FUM852008 GEI852008 GOE852008 GYA852008 HHW852008 HRS852008 IBO852008 ILK852008 IVG852008 JFC852008 JOY852008 JYU852008 KIQ852008 KSM852008 LCI852008 LME852008 LWA852008 MFW852008 MPS852008 MZO852008 NJK852008 NTG852008 ODC852008 OMY852008 OWU852008 PGQ852008 PQM852008 QAI852008 QKE852008 QUA852008 RDW852008 RNS852008 RXO852008 SHK852008 SRG852008 TBC852008 TKY852008 TUU852008 UEQ852008 UOM852008 UYI852008 VIE852008 VSA852008 WBW852008 WLS852008 WVO852008 G917544 JC917544 SY917544 ACU917544 AMQ917544 AWM917544 BGI917544 BQE917544 CAA917544 CJW917544 CTS917544 DDO917544 DNK917544 DXG917544 EHC917544 EQY917544 FAU917544 FKQ917544 FUM917544 GEI917544 GOE917544 GYA917544 HHW917544 HRS917544 IBO917544 ILK917544 IVG917544 JFC917544 JOY917544 JYU917544 KIQ917544 KSM917544 LCI917544 LME917544 LWA917544 MFW917544 MPS917544 MZO917544 NJK917544 NTG917544 ODC917544 OMY917544 OWU917544 PGQ917544 PQM917544 QAI917544 QKE917544 QUA917544 RDW917544 RNS917544 RXO917544 SHK917544 SRG917544 TBC917544 TKY917544 TUU917544 UEQ917544 UOM917544 UYI917544 VIE917544 VSA917544 WBW917544 WLS917544 WVO917544 G983080 JC983080 SY983080 ACU983080 AMQ983080 AWM983080 BGI983080 BQE983080 CAA983080 CJW983080 CTS983080 DDO983080 DNK983080 DXG983080 EHC983080 EQY983080 FAU983080 FKQ983080 FUM983080 GEI983080 GOE983080 GYA983080 HHW983080 HRS983080 IBO983080 ILK983080 IVG983080 JFC983080 JOY983080 JYU983080 KIQ983080 KSM983080 LCI983080 LME983080 LWA983080 MFW983080 MPS983080 MZO983080 NJK983080 NTG983080 ODC983080 OMY983080 OWU983080 PGQ983080 PQM983080 QAI983080 QKE983080 QUA983080 RDW983080 RNS983080 RXO983080 SHK983080 SRG983080 TBC983080 TKY983080 TUU983080 UEQ983080 UOM983080 UYI983080 VIE983080 VSA983080 WBW983080 WLS983080 WVO983080 I40 JE40 TA40 ACW40 AMS40 AWO40 BGK40 BQG40 CAC40 CJY40 CTU40 DDQ40 DNM40 DXI40 EHE40 ERA40 FAW40 FKS40 FUO40 GEK40 GOG40 GYC40 HHY40 HRU40 IBQ40 ILM40 IVI40 JFE40 JPA40 JYW40 KIS40 KSO40 LCK40 LMG40 LWC40 MFY40 MPU40 MZQ40 NJM40 NTI40 ODE40 ONA40 OWW40 PGS40 PQO40 QAK40 QKG40 QUC40 RDY40 RNU40 RXQ40 SHM40 SRI40 TBE40 TLA40 TUW40 UES40 UOO40 UYK40 VIG40 VSC40 WBY40 WLU40 WVQ40 I65576 JE65576 TA65576 ACW65576 AMS65576 AWO65576 BGK65576 BQG65576 CAC65576 CJY65576 CTU65576 DDQ65576 DNM65576 DXI65576 EHE65576 ERA65576 FAW65576 FKS65576 FUO65576 GEK65576 GOG65576 GYC65576 HHY65576 HRU65576 IBQ65576 ILM65576 IVI65576 JFE65576 JPA65576 JYW65576 KIS65576 KSO65576 LCK65576 LMG65576 LWC65576 MFY65576 MPU65576 MZQ65576 NJM65576 NTI65576 ODE65576 ONA65576 OWW65576 PGS65576 PQO65576 QAK65576 QKG65576 QUC65576 RDY65576 RNU65576 RXQ65576 SHM65576 SRI65576 TBE65576 TLA65576 TUW65576 UES65576 UOO65576 UYK65576 VIG65576 VSC65576 WBY65576 WLU65576 WVQ65576 I131112 JE131112 TA131112 ACW131112 AMS131112 AWO131112 BGK131112 BQG131112 CAC131112 CJY131112 CTU131112 DDQ131112 DNM131112 DXI131112 EHE131112 ERA131112 FAW131112 FKS131112 FUO131112 GEK131112 GOG131112 GYC131112 HHY131112 HRU131112 IBQ131112 ILM131112 IVI131112 JFE131112 JPA131112 JYW131112 KIS131112 KSO131112 LCK131112 LMG131112 LWC131112 MFY131112 MPU131112 MZQ131112 NJM131112 NTI131112 ODE131112 ONA131112 OWW131112 PGS131112 PQO131112 QAK131112 QKG131112 QUC131112 RDY131112 RNU131112 RXQ131112 SHM131112 SRI131112 TBE131112 TLA131112 TUW131112 UES131112 UOO131112 UYK131112 VIG131112 VSC131112 WBY131112 WLU131112 WVQ131112 I196648 JE196648 TA196648 ACW196648 AMS196648 AWO196648 BGK196648 BQG196648 CAC196648 CJY196648 CTU196648 DDQ196648 DNM196648 DXI196648 EHE196648 ERA196648 FAW196648 FKS196648 FUO196648 GEK196648 GOG196648 GYC196648 HHY196648 HRU196648 IBQ196648 ILM196648 IVI196648 JFE196648 JPA196648 JYW196648 KIS196648 KSO196648 LCK196648 LMG196648 LWC196648 MFY196648 MPU196648 MZQ196648 NJM196648 NTI196648 ODE196648 ONA196648 OWW196648 PGS196648 PQO196648 QAK196648 QKG196648 QUC196648 RDY196648 RNU196648 RXQ196648 SHM196648 SRI196648 TBE196648 TLA196648 TUW196648 UES196648 UOO196648 UYK196648 VIG196648 VSC196648 WBY196648 WLU196648 WVQ196648 I262184 JE262184 TA262184 ACW262184 AMS262184 AWO262184 BGK262184 BQG262184 CAC262184 CJY262184 CTU262184 DDQ262184 DNM262184 DXI262184 EHE262184 ERA262184 FAW262184 FKS262184 FUO262184 GEK262184 GOG262184 GYC262184 HHY262184 HRU262184 IBQ262184 ILM262184 IVI262184 JFE262184 JPA262184 JYW262184 KIS262184 KSO262184 LCK262184 LMG262184 LWC262184 MFY262184 MPU262184 MZQ262184 NJM262184 NTI262184 ODE262184 ONA262184 OWW262184 PGS262184 PQO262184 QAK262184 QKG262184 QUC262184 RDY262184 RNU262184 RXQ262184 SHM262184 SRI262184 TBE262184 TLA262184 TUW262184 UES262184 UOO262184 UYK262184 VIG262184 VSC262184 WBY262184 WLU262184 WVQ262184 I327720 JE327720 TA327720 ACW327720 AMS327720 AWO327720 BGK327720 BQG327720 CAC327720 CJY327720 CTU327720 DDQ327720 DNM327720 DXI327720 EHE327720 ERA327720 FAW327720 FKS327720 FUO327720 GEK327720 GOG327720 GYC327720 HHY327720 HRU327720 IBQ327720 ILM327720 IVI327720 JFE327720 JPA327720 JYW327720 KIS327720 KSO327720 LCK327720 LMG327720 LWC327720 MFY327720 MPU327720 MZQ327720 NJM327720 NTI327720 ODE327720 ONA327720 OWW327720 PGS327720 PQO327720 QAK327720 QKG327720 QUC327720 RDY327720 RNU327720 RXQ327720 SHM327720 SRI327720 TBE327720 TLA327720 TUW327720 UES327720 UOO327720 UYK327720 VIG327720 VSC327720 WBY327720 WLU327720 WVQ327720 I393256 JE393256 TA393256 ACW393256 AMS393256 AWO393256 BGK393256 BQG393256 CAC393256 CJY393256 CTU393256 DDQ393256 DNM393256 DXI393256 EHE393256 ERA393256 FAW393256 FKS393256 FUO393256 GEK393256 GOG393256 GYC393256 HHY393256 HRU393256 IBQ393256 ILM393256 IVI393256 JFE393256 JPA393256 JYW393256 KIS393256 KSO393256 LCK393256 LMG393256 LWC393256 MFY393256 MPU393256 MZQ393256 NJM393256 NTI393256 ODE393256 ONA393256 OWW393256 PGS393256 PQO393256 QAK393256 QKG393256 QUC393256 RDY393256 RNU393256 RXQ393256 SHM393256 SRI393256 TBE393256 TLA393256 TUW393256 UES393256 UOO393256 UYK393256 VIG393256 VSC393256 WBY393256 WLU393256 WVQ393256 I458792 JE458792 TA458792 ACW458792 AMS458792 AWO458792 BGK458792 BQG458792 CAC458792 CJY458792 CTU458792 DDQ458792 DNM458792 DXI458792 EHE458792 ERA458792 FAW458792 FKS458792 FUO458792 GEK458792 GOG458792 GYC458792 HHY458792 HRU458792 IBQ458792 ILM458792 IVI458792 JFE458792 JPA458792 JYW458792 KIS458792 KSO458792 LCK458792 LMG458792 LWC458792 MFY458792 MPU458792 MZQ458792 NJM458792 NTI458792 ODE458792 ONA458792 OWW458792 PGS458792 PQO458792 QAK458792 QKG458792 QUC458792 RDY458792 RNU458792 RXQ458792 SHM458792 SRI458792 TBE458792 TLA458792 TUW458792 UES458792 UOO458792 UYK458792 VIG458792 VSC458792 WBY458792 WLU458792 WVQ458792 I524328 JE524328 TA524328 ACW524328 AMS524328 AWO524328 BGK524328 BQG524328 CAC524328 CJY524328 CTU524328 DDQ524328 DNM524328 DXI524328 EHE524328 ERA524328 FAW524328 FKS524328 FUO524328 GEK524328 GOG524328 GYC524328 HHY524328 HRU524328 IBQ524328 ILM524328 IVI524328 JFE524328 JPA524328 JYW524328 KIS524328 KSO524328 LCK524328 LMG524328 LWC524328 MFY524328 MPU524328 MZQ524328 NJM524328 NTI524328 ODE524328 ONA524328 OWW524328 PGS524328 PQO524328 QAK524328 QKG524328 QUC524328 RDY524328 RNU524328 RXQ524328 SHM524328 SRI524328 TBE524328 TLA524328 TUW524328 UES524328 UOO524328 UYK524328 VIG524328 VSC524328 WBY524328 WLU524328 WVQ524328 I589864 JE589864 TA589864 ACW589864 AMS589864 AWO589864 BGK589864 BQG589864 CAC589864 CJY589864 CTU589864 DDQ589864 DNM589864 DXI589864 EHE589864 ERA589864 FAW589864 FKS589864 FUO589864 GEK589864 GOG589864 GYC589864 HHY589864 HRU589864 IBQ589864 ILM589864 IVI589864 JFE589864 JPA589864 JYW589864 KIS589864 KSO589864 LCK589864 LMG589864 LWC589864 MFY589864 MPU589864 MZQ589864 NJM589864 NTI589864 ODE589864 ONA589864 OWW589864 PGS589864 PQO589864 QAK589864 QKG589864 QUC589864 RDY589864 RNU589864 RXQ589864 SHM589864 SRI589864 TBE589864 TLA589864 TUW589864 UES589864 UOO589864 UYK589864 VIG589864 VSC589864 WBY589864 WLU589864 WVQ589864 I655400 JE655400 TA655400 ACW655400 AMS655400 AWO655400 BGK655400 BQG655400 CAC655400 CJY655400 CTU655400 DDQ655400 DNM655400 DXI655400 EHE655400 ERA655400 FAW655400 FKS655400 FUO655400 GEK655400 GOG655400 GYC655400 HHY655400 HRU655400 IBQ655400 ILM655400 IVI655400 JFE655400 JPA655400 JYW655400 KIS655400 KSO655400 LCK655400 LMG655400 LWC655400 MFY655400 MPU655400 MZQ655400 NJM655400 NTI655400 ODE655400 ONA655400 OWW655400 PGS655400 PQO655400 QAK655400 QKG655400 QUC655400 RDY655400 RNU655400 RXQ655400 SHM655400 SRI655400 TBE655400 TLA655400 TUW655400 UES655400 UOO655400 UYK655400 VIG655400 VSC655400 WBY655400 WLU655400 WVQ655400 I720936 JE720936 TA720936 ACW720936 AMS720936 AWO720936 BGK720936 BQG720936 CAC720936 CJY720936 CTU720936 DDQ720936 DNM720936 DXI720936 EHE720936 ERA720936 FAW720936 FKS720936 FUO720936 GEK720936 GOG720936 GYC720936 HHY720936 HRU720936 IBQ720936 ILM720936 IVI720936 JFE720936 JPA720936 JYW720936 KIS720936 KSO720936 LCK720936 LMG720936 LWC720936 MFY720936 MPU720936 MZQ720936 NJM720936 NTI720936 ODE720936 ONA720936 OWW720936 PGS720936 PQO720936 QAK720936 QKG720936 QUC720936 RDY720936 RNU720936 RXQ720936 SHM720936 SRI720936 TBE720936 TLA720936 TUW720936 UES720936 UOO720936 UYK720936 VIG720936 VSC720936 WBY720936 WLU720936 WVQ720936 I786472 JE786472 TA786472 ACW786472 AMS786472 AWO786472 BGK786472 BQG786472 CAC786472 CJY786472 CTU786472 DDQ786472 DNM786472 DXI786472 EHE786472 ERA786472 FAW786472 FKS786472 FUO786472 GEK786472 GOG786472 GYC786472 HHY786472 HRU786472 IBQ786472 ILM786472 IVI786472 JFE786472 JPA786472 JYW786472 KIS786472 KSO786472 LCK786472 LMG786472 LWC786472 MFY786472 MPU786472 MZQ786472 NJM786472 NTI786472 ODE786472 ONA786472 OWW786472 PGS786472 PQO786472 QAK786472 QKG786472 QUC786472 RDY786472 RNU786472 RXQ786472 SHM786472 SRI786472 TBE786472 TLA786472 TUW786472 UES786472 UOO786472 UYK786472 VIG786472 VSC786472 WBY786472 WLU786472 WVQ786472 I852008 JE852008 TA852008 ACW852008 AMS852008 AWO852008 BGK852008 BQG852008 CAC852008 CJY852008 CTU852008 DDQ852008 DNM852008 DXI852008 EHE852008 ERA852008 FAW852008 FKS852008 FUO852008 GEK852008 GOG852008 GYC852008 HHY852008 HRU852008 IBQ852008 ILM852008 IVI852008 JFE852008 JPA852008 JYW852008 KIS852008 KSO852008 LCK852008 LMG852008 LWC852008 MFY852008 MPU852008 MZQ852008 NJM852008 NTI852008 ODE852008 ONA852008 OWW852008 PGS852008 PQO852008 QAK852008 QKG852008 QUC852008 RDY852008 RNU852008 RXQ852008 SHM852008 SRI852008 TBE852008 TLA852008 TUW852008 UES852008 UOO852008 UYK852008 VIG852008 VSC852008 WBY852008 WLU852008 WVQ852008 I917544 JE917544 TA917544 ACW917544 AMS917544 AWO917544 BGK917544 BQG917544 CAC917544 CJY917544 CTU917544 DDQ917544 DNM917544 DXI917544 EHE917544 ERA917544 FAW917544 FKS917544 FUO917544 GEK917544 GOG917544 GYC917544 HHY917544 HRU917544 IBQ917544 ILM917544 IVI917544 JFE917544 JPA917544 JYW917544 KIS917544 KSO917544 LCK917544 LMG917544 LWC917544 MFY917544 MPU917544 MZQ917544 NJM917544 NTI917544 ODE917544 ONA917544 OWW917544 PGS917544 PQO917544 QAK917544 QKG917544 QUC917544 RDY917544 RNU917544 RXQ917544 SHM917544 SRI917544 TBE917544 TLA917544 TUW917544 UES917544 UOO917544 UYK917544 VIG917544 VSC917544 WBY917544 WLU917544 WVQ917544 I983080 JE983080 TA983080 ACW983080 AMS983080 AWO983080 BGK983080 BQG983080 CAC983080 CJY983080 CTU983080 DDQ983080 DNM983080 DXI983080 EHE983080 ERA983080 FAW983080 FKS983080 FUO983080 GEK983080 GOG983080 GYC983080 HHY983080 HRU983080 IBQ983080 ILM983080 IVI983080 JFE983080 JPA983080 JYW983080 KIS983080 KSO983080 LCK983080 LMG983080 LWC983080 MFY983080 MPU983080 MZQ983080 NJM983080 NTI983080 ODE983080 ONA983080 OWW983080 PGS983080 PQO983080 QAK983080 QKG983080 QUC983080 RDY983080 RNU983080 RXQ983080 SHM983080 SRI983080 TBE983080 TLA983080 TUW983080 UES983080 UOO983080 UYK983080 VIG983080 VSC983080 WBY983080 WLU983080 WVQ983080 K40 JG40 TC40 ACY40 AMU40 AWQ40 BGM40 BQI40 CAE40 CKA40 CTW40 DDS40 DNO40 DXK40 EHG40 ERC40 FAY40 FKU40 FUQ40 GEM40 GOI40 GYE40 HIA40 HRW40 IBS40 ILO40 IVK40 JFG40 JPC40 JYY40 KIU40 KSQ40 LCM40 LMI40 LWE40 MGA40 MPW40 MZS40 NJO40 NTK40 ODG40 ONC40 OWY40 PGU40 PQQ40 QAM40 QKI40 QUE40 REA40 RNW40 RXS40 SHO40 SRK40 TBG40 TLC40 TUY40 UEU40 UOQ40 UYM40 VII40 VSE40 WCA40 WLW40 WVS40 K65576 JG65576 TC65576 ACY65576 AMU65576 AWQ65576 BGM65576 BQI65576 CAE65576 CKA65576 CTW65576 DDS65576 DNO65576 DXK65576 EHG65576 ERC65576 FAY65576 FKU65576 FUQ65576 GEM65576 GOI65576 GYE65576 HIA65576 HRW65576 IBS65576 ILO65576 IVK65576 JFG65576 JPC65576 JYY65576 KIU65576 KSQ65576 LCM65576 LMI65576 LWE65576 MGA65576 MPW65576 MZS65576 NJO65576 NTK65576 ODG65576 ONC65576 OWY65576 PGU65576 PQQ65576 QAM65576 QKI65576 QUE65576 REA65576 RNW65576 RXS65576 SHO65576 SRK65576 TBG65576 TLC65576 TUY65576 UEU65576 UOQ65576 UYM65576 VII65576 VSE65576 WCA65576 WLW65576 WVS65576 K131112 JG131112 TC131112 ACY131112 AMU131112 AWQ131112 BGM131112 BQI131112 CAE131112 CKA131112 CTW131112 DDS131112 DNO131112 DXK131112 EHG131112 ERC131112 FAY131112 FKU131112 FUQ131112 GEM131112 GOI131112 GYE131112 HIA131112 HRW131112 IBS131112 ILO131112 IVK131112 JFG131112 JPC131112 JYY131112 KIU131112 KSQ131112 LCM131112 LMI131112 LWE131112 MGA131112 MPW131112 MZS131112 NJO131112 NTK131112 ODG131112 ONC131112 OWY131112 PGU131112 PQQ131112 QAM131112 QKI131112 QUE131112 REA131112 RNW131112 RXS131112 SHO131112 SRK131112 TBG131112 TLC131112 TUY131112 UEU131112 UOQ131112 UYM131112 VII131112 VSE131112 WCA131112 WLW131112 WVS131112 K196648 JG196648 TC196648 ACY196648 AMU196648 AWQ196648 BGM196648 BQI196648 CAE196648 CKA196648 CTW196648 DDS196648 DNO196648 DXK196648 EHG196648 ERC196648 FAY196648 FKU196648 FUQ196648 GEM196648 GOI196648 GYE196648 HIA196648 HRW196648 IBS196648 ILO196648 IVK196648 JFG196648 JPC196648 JYY196648 KIU196648 KSQ196648 LCM196648 LMI196648 LWE196648 MGA196648 MPW196648 MZS196648 NJO196648 NTK196648 ODG196648 ONC196648 OWY196648 PGU196648 PQQ196648 QAM196648 QKI196648 QUE196648 REA196648 RNW196648 RXS196648 SHO196648 SRK196648 TBG196648 TLC196648 TUY196648 UEU196648 UOQ196648 UYM196648 VII196648 VSE196648 WCA196648 WLW196648 WVS196648 K262184 JG262184 TC262184 ACY262184 AMU262184 AWQ262184 BGM262184 BQI262184 CAE262184 CKA262184 CTW262184 DDS262184 DNO262184 DXK262184 EHG262184 ERC262184 FAY262184 FKU262184 FUQ262184 GEM262184 GOI262184 GYE262184 HIA262184 HRW262184 IBS262184 ILO262184 IVK262184 JFG262184 JPC262184 JYY262184 KIU262184 KSQ262184 LCM262184 LMI262184 LWE262184 MGA262184 MPW262184 MZS262184 NJO262184 NTK262184 ODG262184 ONC262184 OWY262184 PGU262184 PQQ262184 QAM262184 QKI262184 QUE262184 REA262184 RNW262184 RXS262184 SHO262184 SRK262184 TBG262184 TLC262184 TUY262184 UEU262184 UOQ262184 UYM262184 VII262184 VSE262184 WCA262184 WLW262184 WVS262184 K327720 JG327720 TC327720 ACY327720 AMU327720 AWQ327720 BGM327720 BQI327720 CAE327720 CKA327720 CTW327720 DDS327720 DNO327720 DXK327720 EHG327720 ERC327720 FAY327720 FKU327720 FUQ327720 GEM327720 GOI327720 GYE327720 HIA327720 HRW327720 IBS327720 ILO327720 IVK327720 JFG327720 JPC327720 JYY327720 KIU327720 KSQ327720 LCM327720 LMI327720 LWE327720 MGA327720 MPW327720 MZS327720 NJO327720 NTK327720 ODG327720 ONC327720 OWY327720 PGU327720 PQQ327720 QAM327720 QKI327720 QUE327720 REA327720 RNW327720 RXS327720 SHO327720 SRK327720 TBG327720 TLC327720 TUY327720 UEU327720 UOQ327720 UYM327720 VII327720 VSE327720 WCA327720 WLW327720 WVS327720 K393256 JG393256 TC393256 ACY393256 AMU393256 AWQ393256 BGM393256 BQI393256 CAE393256 CKA393256 CTW393256 DDS393256 DNO393256 DXK393256 EHG393256 ERC393256 FAY393256 FKU393256 FUQ393256 GEM393256 GOI393256 GYE393256 HIA393256 HRW393256 IBS393256 ILO393256 IVK393256 JFG393256 JPC393256 JYY393256 KIU393256 KSQ393256 LCM393256 LMI393256 LWE393256 MGA393256 MPW393256 MZS393256 NJO393256 NTK393256 ODG393256 ONC393256 OWY393256 PGU393256 PQQ393256 QAM393256 QKI393256 QUE393256 REA393256 RNW393256 RXS393256 SHO393256 SRK393256 TBG393256 TLC393256 TUY393256 UEU393256 UOQ393256 UYM393256 VII393256 VSE393256 WCA393256 WLW393256 WVS393256 K458792 JG458792 TC458792 ACY458792 AMU458792 AWQ458792 BGM458792 BQI458792 CAE458792 CKA458792 CTW458792 DDS458792 DNO458792 DXK458792 EHG458792 ERC458792 FAY458792 FKU458792 FUQ458792 GEM458792 GOI458792 GYE458792 HIA458792 HRW458792 IBS458792 ILO458792 IVK458792 JFG458792 JPC458792 JYY458792 KIU458792 KSQ458792 LCM458792 LMI458792 LWE458792 MGA458792 MPW458792 MZS458792 NJO458792 NTK458792 ODG458792 ONC458792 OWY458792 PGU458792 PQQ458792 QAM458792 QKI458792 QUE458792 REA458792 RNW458792 RXS458792 SHO458792 SRK458792 TBG458792 TLC458792 TUY458792 UEU458792 UOQ458792 UYM458792 VII458792 VSE458792 WCA458792 WLW458792 WVS458792 K524328 JG524328 TC524328 ACY524328 AMU524328 AWQ524328 BGM524328 BQI524328 CAE524328 CKA524328 CTW524328 DDS524328 DNO524328 DXK524328 EHG524328 ERC524328 FAY524328 FKU524328 FUQ524328 GEM524328 GOI524328 GYE524328 HIA524328 HRW524328 IBS524328 ILO524328 IVK524328 JFG524328 JPC524328 JYY524328 KIU524328 KSQ524328 LCM524328 LMI524328 LWE524328 MGA524328 MPW524328 MZS524328 NJO524328 NTK524328 ODG524328 ONC524328 OWY524328 PGU524328 PQQ524328 QAM524328 QKI524328 QUE524328 REA524328 RNW524328 RXS524328 SHO524328 SRK524328 TBG524328 TLC524328 TUY524328 UEU524328 UOQ524328 UYM524328 VII524328 VSE524328 WCA524328 WLW524328 WVS524328 K589864 JG589864 TC589864 ACY589864 AMU589864 AWQ589864 BGM589864 BQI589864 CAE589864 CKA589864 CTW589864 DDS589864 DNO589864 DXK589864 EHG589864 ERC589864 FAY589864 FKU589864 FUQ589864 GEM589864 GOI589864 GYE589864 HIA589864 HRW589864 IBS589864 ILO589864 IVK589864 JFG589864 JPC589864 JYY589864 KIU589864 KSQ589864 LCM589864 LMI589864 LWE589864 MGA589864 MPW589864 MZS589864 NJO589864 NTK589864 ODG589864 ONC589864 OWY589864 PGU589864 PQQ589864 QAM589864 QKI589864 QUE589864 REA589864 RNW589864 RXS589864 SHO589864 SRK589864 TBG589864 TLC589864 TUY589864 UEU589864 UOQ589864 UYM589864 VII589864 VSE589864 WCA589864 WLW589864 WVS589864 K655400 JG655400 TC655400 ACY655400 AMU655400 AWQ655400 BGM655400 BQI655400 CAE655400 CKA655400 CTW655400 DDS655400 DNO655400 DXK655400 EHG655400 ERC655400 FAY655400 FKU655400 FUQ655400 GEM655400 GOI655400 GYE655400 HIA655400 HRW655400 IBS655400 ILO655400 IVK655400 JFG655400 JPC655400 JYY655400 KIU655400 KSQ655400 LCM655400 LMI655400 LWE655400 MGA655400 MPW655400 MZS655400 NJO655400 NTK655400 ODG655400 ONC655400 OWY655400 PGU655400 PQQ655400 QAM655400 QKI655400 QUE655400 REA655400 RNW655400 RXS655400 SHO655400 SRK655400 TBG655400 TLC655400 TUY655400 UEU655400 UOQ655400 UYM655400 VII655400 VSE655400 WCA655400 WLW655400 WVS655400 K720936 JG720936 TC720936 ACY720936 AMU720936 AWQ720936 BGM720936 BQI720936 CAE720936 CKA720936 CTW720936 DDS720936 DNO720936 DXK720936 EHG720936 ERC720936 FAY720936 FKU720936 FUQ720936 GEM720936 GOI720936 GYE720936 HIA720936 HRW720936 IBS720936 ILO720936 IVK720936 JFG720936 JPC720936 JYY720936 KIU720936 KSQ720936 LCM720936 LMI720936 LWE720936 MGA720936 MPW720936 MZS720936 NJO720936 NTK720936 ODG720936 ONC720936 OWY720936 PGU720936 PQQ720936 QAM720936 QKI720936 QUE720936 REA720936 RNW720936 RXS720936 SHO720936 SRK720936 TBG720936 TLC720936 TUY720936 UEU720936 UOQ720936 UYM720936 VII720936 VSE720936 WCA720936 WLW720936 WVS720936 K786472 JG786472 TC786472 ACY786472 AMU786472 AWQ786472 BGM786472 BQI786472 CAE786472 CKA786472 CTW786472 DDS786472 DNO786472 DXK786472 EHG786472 ERC786472 FAY786472 FKU786472 FUQ786472 GEM786472 GOI786472 GYE786472 HIA786472 HRW786472 IBS786472 ILO786472 IVK786472 JFG786472 JPC786472 JYY786472 KIU786472 KSQ786472 LCM786472 LMI786472 LWE786472 MGA786472 MPW786472 MZS786472 NJO786472 NTK786472 ODG786472 ONC786472 OWY786472 PGU786472 PQQ786472 QAM786472 QKI786472 QUE786472 REA786472 RNW786472 RXS786472 SHO786472 SRK786472 TBG786472 TLC786472 TUY786472 UEU786472 UOQ786472 UYM786472 VII786472 VSE786472 WCA786472 WLW786472 WVS786472 K852008 JG852008 TC852008 ACY852008 AMU852008 AWQ852008 BGM852008 BQI852008 CAE852008 CKA852008 CTW852008 DDS852008 DNO852008 DXK852008 EHG852008 ERC852008 FAY852008 FKU852008 FUQ852008 GEM852008 GOI852008 GYE852008 HIA852008 HRW852008 IBS852008 ILO852008 IVK852008 JFG852008 JPC852008 JYY852008 KIU852008 KSQ852008 LCM852008 LMI852008 LWE852008 MGA852008 MPW852008 MZS852008 NJO852008 NTK852008 ODG852008 ONC852008 OWY852008 PGU852008 PQQ852008 QAM852008 QKI852008 QUE852008 REA852008 RNW852008 RXS852008 SHO852008 SRK852008 TBG852008 TLC852008 TUY852008 UEU852008 UOQ852008 UYM852008 VII852008 VSE852008 WCA852008 WLW852008 WVS852008 K917544 JG917544 TC917544 ACY917544 AMU917544 AWQ917544 BGM917544 BQI917544 CAE917544 CKA917544 CTW917544 DDS917544 DNO917544 DXK917544 EHG917544 ERC917544 FAY917544 FKU917544 FUQ917544 GEM917544 GOI917544 GYE917544 HIA917544 HRW917544 IBS917544 ILO917544 IVK917544 JFG917544 JPC917544 JYY917544 KIU917544 KSQ917544 LCM917544 LMI917544 LWE917544 MGA917544 MPW917544 MZS917544 NJO917544 NTK917544 ODG917544 ONC917544 OWY917544 PGU917544 PQQ917544 QAM917544 QKI917544 QUE917544 REA917544 RNW917544 RXS917544 SHO917544 SRK917544 TBG917544 TLC917544 TUY917544 UEU917544 UOQ917544 UYM917544 VII917544 VSE917544 WCA917544 WLW917544 WVS917544 K983080 JG983080 TC983080 ACY983080 AMU983080 AWQ983080 BGM983080 BQI983080 CAE983080 CKA983080 CTW983080 DDS983080 DNO983080 DXK983080 EHG983080 ERC983080 FAY983080 FKU983080 FUQ983080 GEM983080 GOI983080 GYE983080 HIA983080 HRW983080 IBS983080 ILO983080 IVK983080 JFG983080 JPC983080 JYY983080 KIU983080 KSQ983080 LCM983080 LMI983080 LWE983080 MGA983080 MPW983080 MZS983080 NJO983080 NTK983080 ODG983080 ONC983080 OWY983080 PGU983080 PQQ983080 QAM983080 QKI983080 QUE983080 REA983080 RNW983080 RXS983080 SHO983080 SRK983080 TBG983080 TLC983080 TUY983080 UEU983080 UOQ983080 UYM983080 VII983080 VSE983080 WCA983080 WLW983080 WVS983080">
      <formula1>0</formula1>
      <formula2>100</formula2>
    </dataValidation>
    <dataValidation type="whole" allowBlank="1" showInputMessage="1" showErrorMessage="1" sqref="F35:F36 JB35:JB36 SX35:SX36 ACT35:ACT36 AMP35:AMP36 AWL35:AWL36 BGH35:BGH36 BQD35:BQD36 BZZ35:BZZ36 CJV35:CJV36 CTR35:CTR36 DDN35:DDN36 DNJ35:DNJ36 DXF35:DXF36 EHB35:EHB36 EQX35:EQX36 FAT35:FAT36 FKP35:FKP36 FUL35:FUL36 GEH35:GEH36 GOD35:GOD36 GXZ35:GXZ36 HHV35:HHV36 HRR35:HRR36 IBN35:IBN36 ILJ35:ILJ36 IVF35:IVF36 JFB35:JFB36 JOX35:JOX36 JYT35:JYT36 KIP35:KIP36 KSL35:KSL36 LCH35:LCH36 LMD35:LMD36 LVZ35:LVZ36 MFV35:MFV36 MPR35:MPR36 MZN35:MZN36 NJJ35:NJJ36 NTF35:NTF36 ODB35:ODB36 OMX35:OMX36 OWT35:OWT36 PGP35:PGP36 PQL35:PQL36 QAH35:QAH36 QKD35:QKD36 QTZ35:QTZ36 RDV35:RDV36 RNR35:RNR36 RXN35:RXN36 SHJ35:SHJ36 SRF35:SRF36 TBB35:TBB36 TKX35:TKX36 TUT35:TUT36 UEP35:UEP36 UOL35:UOL36 UYH35:UYH36 VID35:VID36 VRZ35:VRZ36 WBV35:WBV36 WLR35:WLR36 WVN35:WVN36 F65571:F65572 JB65571:JB65572 SX65571:SX65572 ACT65571:ACT65572 AMP65571:AMP65572 AWL65571:AWL65572 BGH65571:BGH65572 BQD65571:BQD65572 BZZ65571:BZZ65572 CJV65571:CJV65572 CTR65571:CTR65572 DDN65571:DDN65572 DNJ65571:DNJ65572 DXF65571:DXF65572 EHB65571:EHB65572 EQX65571:EQX65572 FAT65571:FAT65572 FKP65571:FKP65572 FUL65571:FUL65572 GEH65571:GEH65572 GOD65571:GOD65572 GXZ65571:GXZ65572 HHV65571:HHV65572 HRR65571:HRR65572 IBN65571:IBN65572 ILJ65571:ILJ65572 IVF65571:IVF65572 JFB65571:JFB65572 JOX65571:JOX65572 JYT65571:JYT65572 KIP65571:KIP65572 KSL65571:KSL65572 LCH65571:LCH65572 LMD65571:LMD65572 LVZ65571:LVZ65572 MFV65571:MFV65572 MPR65571:MPR65572 MZN65571:MZN65572 NJJ65571:NJJ65572 NTF65571:NTF65572 ODB65571:ODB65572 OMX65571:OMX65572 OWT65571:OWT65572 PGP65571:PGP65572 PQL65571:PQL65572 QAH65571:QAH65572 QKD65571:QKD65572 QTZ65571:QTZ65572 RDV65571:RDV65572 RNR65571:RNR65572 RXN65571:RXN65572 SHJ65571:SHJ65572 SRF65571:SRF65572 TBB65571:TBB65572 TKX65571:TKX65572 TUT65571:TUT65572 UEP65571:UEP65572 UOL65571:UOL65572 UYH65571:UYH65572 VID65571:VID65572 VRZ65571:VRZ65572 WBV65571:WBV65572 WLR65571:WLR65572 WVN65571:WVN65572 F131107:F131108 JB131107:JB131108 SX131107:SX131108 ACT131107:ACT131108 AMP131107:AMP131108 AWL131107:AWL131108 BGH131107:BGH131108 BQD131107:BQD131108 BZZ131107:BZZ131108 CJV131107:CJV131108 CTR131107:CTR131108 DDN131107:DDN131108 DNJ131107:DNJ131108 DXF131107:DXF131108 EHB131107:EHB131108 EQX131107:EQX131108 FAT131107:FAT131108 FKP131107:FKP131108 FUL131107:FUL131108 GEH131107:GEH131108 GOD131107:GOD131108 GXZ131107:GXZ131108 HHV131107:HHV131108 HRR131107:HRR131108 IBN131107:IBN131108 ILJ131107:ILJ131108 IVF131107:IVF131108 JFB131107:JFB131108 JOX131107:JOX131108 JYT131107:JYT131108 KIP131107:KIP131108 KSL131107:KSL131108 LCH131107:LCH131108 LMD131107:LMD131108 LVZ131107:LVZ131108 MFV131107:MFV131108 MPR131107:MPR131108 MZN131107:MZN131108 NJJ131107:NJJ131108 NTF131107:NTF131108 ODB131107:ODB131108 OMX131107:OMX131108 OWT131107:OWT131108 PGP131107:PGP131108 PQL131107:PQL131108 QAH131107:QAH131108 QKD131107:QKD131108 QTZ131107:QTZ131108 RDV131107:RDV131108 RNR131107:RNR131108 RXN131107:RXN131108 SHJ131107:SHJ131108 SRF131107:SRF131108 TBB131107:TBB131108 TKX131107:TKX131108 TUT131107:TUT131108 UEP131107:UEP131108 UOL131107:UOL131108 UYH131107:UYH131108 VID131107:VID131108 VRZ131107:VRZ131108 WBV131107:WBV131108 WLR131107:WLR131108 WVN131107:WVN131108 F196643:F196644 JB196643:JB196644 SX196643:SX196644 ACT196643:ACT196644 AMP196643:AMP196644 AWL196643:AWL196644 BGH196643:BGH196644 BQD196643:BQD196644 BZZ196643:BZZ196644 CJV196643:CJV196644 CTR196643:CTR196644 DDN196643:DDN196644 DNJ196643:DNJ196644 DXF196643:DXF196644 EHB196643:EHB196644 EQX196643:EQX196644 FAT196643:FAT196644 FKP196643:FKP196644 FUL196643:FUL196644 GEH196643:GEH196644 GOD196643:GOD196644 GXZ196643:GXZ196644 HHV196643:HHV196644 HRR196643:HRR196644 IBN196643:IBN196644 ILJ196643:ILJ196644 IVF196643:IVF196644 JFB196643:JFB196644 JOX196643:JOX196644 JYT196643:JYT196644 KIP196643:KIP196644 KSL196643:KSL196644 LCH196643:LCH196644 LMD196643:LMD196644 LVZ196643:LVZ196644 MFV196643:MFV196644 MPR196643:MPR196644 MZN196643:MZN196644 NJJ196643:NJJ196644 NTF196643:NTF196644 ODB196643:ODB196644 OMX196643:OMX196644 OWT196643:OWT196644 PGP196643:PGP196644 PQL196643:PQL196644 QAH196643:QAH196644 QKD196643:QKD196644 QTZ196643:QTZ196644 RDV196643:RDV196644 RNR196643:RNR196644 RXN196643:RXN196644 SHJ196643:SHJ196644 SRF196643:SRF196644 TBB196643:TBB196644 TKX196643:TKX196644 TUT196643:TUT196644 UEP196643:UEP196644 UOL196643:UOL196644 UYH196643:UYH196644 VID196643:VID196644 VRZ196643:VRZ196644 WBV196643:WBV196644 WLR196643:WLR196644 WVN196643:WVN196644 F262179:F262180 JB262179:JB262180 SX262179:SX262180 ACT262179:ACT262180 AMP262179:AMP262180 AWL262179:AWL262180 BGH262179:BGH262180 BQD262179:BQD262180 BZZ262179:BZZ262180 CJV262179:CJV262180 CTR262179:CTR262180 DDN262179:DDN262180 DNJ262179:DNJ262180 DXF262179:DXF262180 EHB262179:EHB262180 EQX262179:EQX262180 FAT262179:FAT262180 FKP262179:FKP262180 FUL262179:FUL262180 GEH262179:GEH262180 GOD262179:GOD262180 GXZ262179:GXZ262180 HHV262179:HHV262180 HRR262179:HRR262180 IBN262179:IBN262180 ILJ262179:ILJ262180 IVF262179:IVF262180 JFB262179:JFB262180 JOX262179:JOX262180 JYT262179:JYT262180 KIP262179:KIP262180 KSL262179:KSL262180 LCH262179:LCH262180 LMD262179:LMD262180 LVZ262179:LVZ262180 MFV262179:MFV262180 MPR262179:MPR262180 MZN262179:MZN262180 NJJ262179:NJJ262180 NTF262179:NTF262180 ODB262179:ODB262180 OMX262179:OMX262180 OWT262179:OWT262180 PGP262179:PGP262180 PQL262179:PQL262180 QAH262179:QAH262180 QKD262179:QKD262180 QTZ262179:QTZ262180 RDV262179:RDV262180 RNR262179:RNR262180 RXN262179:RXN262180 SHJ262179:SHJ262180 SRF262179:SRF262180 TBB262179:TBB262180 TKX262179:TKX262180 TUT262179:TUT262180 UEP262179:UEP262180 UOL262179:UOL262180 UYH262179:UYH262180 VID262179:VID262180 VRZ262179:VRZ262180 WBV262179:WBV262180 WLR262179:WLR262180 WVN262179:WVN262180 F327715:F327716 JB327715:JB327716 SX327715:SX327716 ACT327715:ACT327716 AMP327715:AMP327716 AWL327715:AWL327716 BGH327715:BGH327716 BQD327715:BQD327716 BZZ327715:BZZ327716 CJV327715:CJV327716 CTR327715:CTR327716 DDN327715:DDN327716 DNJ327715:DNJ327716 DXF327715:DXF327716 EHB327715:EHB327716 EQX327715:EQX327716 FAT327715:FAT327716 FKP327715:FKP327716 FUL327715:FUL327716 GEH327715:GEH327716 GOD327715:GOD327716 GXZ327715:GXZ327716 HHV327715:HHV327716 HRR327715:HRR327716 IBN327715:IBN327716 ILJ327715:ILJ327716 IVF327715:IVF327716 JFB327715:JFB327716 JOX327715:JOX327716 JYT327715:JYT327716 KIP327715:KIP327716 KSL327715:KSL327716 LCH327715:LCH327716 LMD327715:LMD327716 LVZ327715:LVZ327716 MFV327715:MFV327716 MPR327715:MPR327716 MZN327715:MZN327716 NJJ327715:NJJ327716 NTF327715:NTF327716 ODB327715:ODB327716 OMX327715:OMX327716 OWT327715:OWT327716 PGP327715:PGP327716 PQL327715:PQL327716 QAH327715:QAH327716 QKD327715:QKD327716 QTZ327715:QTZ327716 RDV327715:RDV327716 RNR327715:RNR327716 RXN327715:RXN327716 SHJ327715:SHJ327716 SRF327715:SRF327716 TBB327715:TBB327716 TKX327715:TKX327716 TUT327715:TUT327716 UEP327715:UEP327716 UOL327715:UOL327716 UYH327715:UYH327716 VID327715:VID327716 VRZ327715:VRZ327716 WBV327715:WBV327716 WLR327715:WLR327716 WVN327715:WVN327716 F393251:F393252 JB393251:JB393252 SX393251:SX393252 ACT393251:ACT393252 AMP393251:AMP393252 AWL393251:AWL393252 BGH393251:BGH393252 BQD393251:BQD393252 BZZ393251:BZZ393252 CJV393251:CJV393252 CTR393251:CTR393252 DDN393251:DDN393252 DNJ393251:DNJ393252 DXF393251:DXF393252 EHB393251:EHB393252 EQX393251:EQX393252 FAT393251:FAT393252 FKP393251:FKP393252 FUL393251:FUL393252 GEH393251:GEH393252 GOD393251:GOD393252 GXZ393251:GXZ393252 HHV393251:HHV393252 HRR393251:HRR393252 IBN393251:IBN393252 ILJ393251:ILJ393252 IVF393251:IVF393252 JFB393251:JFB393252 JOX393251:JOX393252 JYT393251:JYT393252 KIP393251:KIP393252 KSL393251:KSL393252 LCH393251:LCH393252 LMD393251:LMD393252 LVZ393251:LVZ393252 MFV393251:MFV393252 MPR393251:MPR393252 MZN393251:MZN393252 NJJ393251:NJJ393252 NTF393251:NTF393252 ODB393251:ODB393252 OMX393251:OMX393252 OWT393251:OWT393252 PGP393251:PGP393252 PQL393251:PQL393252 QAH393251:QAH393252 QKD393251:QKD393252 QTZ393251:QTZ393252 RDV393251:RDV393252 RNR393251:RNR393252 RXN393251:RXN393252 SHJ393251:SHJ393252 SRF393251:SRF393252 TBB393251:TBB393252 TKX393251:TKX393252 TUT393251:TUT393252 UEP393251:UEP393252 UOL393251:UOL393252 UYH393251:UYH393252 VID393251:VID393252 VRZ393251:VRZ393252 WBV393251:WBV393252 WLR393251:WLR393252 WVN393251:WVN393252 F458787:F458788 JB458787:JB458788 SX458787:SX458788 ACT458787:ACT458788 AMP458787:AMP458788 AWL458787:AWL458788 BGH458787:BGH458788 BQD458787:BQD458788 BZZ458787:BZZ458788 CJV458787:CJV458788 CTR458787:CTR458788 DDN458787:DDN458788 DNJ458787:DNJ458788 DXF458787:DXF458788 EHB458787:EHB458788 EQX458787:EQX458788 FAT458787:FAT458788 FKP458787:FKP458788 FUL458787:FUL458788 GEH458787:GEH458788 GOD458787:GOD458788 GXZ458787:GXZ458788 HHV458787:HHV458788 HRR458787:HRR458788 IBN458787:IBN458788 ILJ458787:ILJ458788 IVF458787:IVF458788 JFB458787:JFB458788 JOX458787:JOX458788 JYT458787:JYT458788 KIP458787:KIP458788 KSL458787:KSL458788 LCH458787:LCH458788 LMD458787:LMD458788 LVZ458787:LVZ458788 MFV458787:MFV458788 MPR458787:MPR458788 MZN458787:MZN458788 NJJ458787:NJJ458788 NTF458787:NTF458788 ODB458787:ODB458788 OMX458787:OMX458788 OWT458787:OWT458788 PGP458787:PGP458788 PQL458787:PQL458788 QAH458787:QAH458788 QKD458787:QKD458788 QTZ458787:QTZ458788 RDV458787:RDV458788 RNR458787:RNR458788 RXN458787:RXN458788 SHJ458787:SHJ458788 SRF458787:SRF458788 TBB458787:TBB458788 TKX458787:TKX458788 TUT458787:TUT458788 UEP458787:UEP458788 UOL458787:UOL458788 UYH458787:UYH458788 VID458787:VID458788 VRZ458787:VRZ458788 WBV458787:WBV458788 WLR458787:WLR458788 WVN458787:WVN458788 F524323:F524324 JB524323:JB524324 SX524323:SX524324 ACT524323:ACT524324 AMP524323:AMP524324 AWL524323:AWL524324 BGH524323:BGH524324 BQD524323:BQD524324 BZZ524323:BZZ524324 CJV524323:CJV524324 CTR524323:CTR524324 DDN524323:DDN524324 DNJ524323:DNJ524324 DXF524323:DXF524324 EHB524323:EHB524324 EQX524323:EQX524324 FAT524323:FAT524324 FKP524323:FKP524324 FUL524323:FUL524324 GEH524323:GEH524324 GOD524323:GOD524324 GXZ524323:GXZ524324 HHV524323:HHV524324 HRR524323:HRR524324 IBN524323:IBN524324 ILJ524323:ILJ524324 IVF524323:IVF524324 JFB524323:JFB524324 JOX524323:JOX524324 JYT524323:JYT524324 KIP524323:KIP524324 KSL524323:KSL524324 LCH524323:LCH524324 LMD524323:LMD524324 LVZ524323:LVZ524324 MFV524323:MFV524324 MPR524323:MPR524324 MZN524323:MZN524324 NJJ524323:NJJ524324 NTF524323:NTF524324 ODB524323:ODB524324 OMX524323:OMX524324 OWT524323:OWT524324 PGP524323:PGP524324 PQL524323:PQL524324 QAH524323:QAH524324 QKD524323:QKD524324 QTZ524323:QTZ524324 RDV524323:RDV524324 RNR524323:RNR524324 RXN524323:RXN524324 SHJ524323:SHJ524324 SRF524323:SRF524324 TBB524323:TBB524324 TKX524323:TKX524324 TUT524323:TUT524324 UEP524323:UEP524324 UOL524323:UOL524324 UYH524323:UYH524324 VID524323:VID524324 VRZ524323:VRZ524324 WBV524323:WBV524324 WLR524323:WLR524324 WVN524323:WVN524324 F589859:F589860 JB589859:JB589860 SX589859:SX589860 ACT589859:ACT589860 AMP589859:AMP589860 AWL589859:AWL589860 BGH589859:BGH589860 BQD589859:BQD589860 BZZ589859:BZZ589860 CJV589859:CJV589860 CTR589859:CTR589860 DDN589859:DDN589860 DNJ589859:DNJ589860 DXF589859:DXF589860 EHB589859:EHB589860 EQX589859:EQX589860 FAT589859:FAT589860 FKP589859:FKP589860 FUL589859:FUL589860 GEH589859:GEH589860 GOD589859:GOD589860 GXZ589859:GXZ589860 HHV589859:HHV589860 HRR589859:HRR589860 IBN589859:IBN589860 ILJ589859:ILJ589860 IVF589859:IVF589860 JFB589859:JFB589860 JOX589859:JOX589860 JYT589859:JYT589860 KIP589859:KIP589860 KSL589859:KSL589860 LCH589859:LCH589860 LMD589859:LMD589860 LVZ589859:LVZ589860 MFV589859:MFV589860 MPR589859:MPR589860 MZN589859:MZN589860 NJJ589859:NJJ589860 NTF589859:NTF589860 ODB589859:ODB589860 OMX589859:OMX589860 OWT589859:OWT589860 PGP589859:PGP589860 PQL589859:PQL589860 QAH589859:QAH589860 QKD589859:QKD589860 QTZ589859:QTZ589860 RDV589859:RDV589860 RNR589859:RNR589860 RXN589859:RXN589860 SHJ589859:SHJ589860 SRF589859:SRF589860 TBB589859:TBB589860 TKX589859:TKX589860 TUT589859:TUT589860 UEP589859:UEP589860 UOL589859:UOL589860 UYH589859:UYH589860 VID589859:VID589860 VRZ589859:VRZ589860 WBV589859:WBV589860 WLR589859:WLR589860 WVN589859:WVN589860 F655395:F655396 JB655395:JB655396 SX655395:SX655396 ACT655395:ACT655396 AMP655395:AMP655396 AWL655395:AWL655396 BGH655395:BGH655396 BQD655395:BQD655396 BZZ655395:BZZ655396 CJV655395:CJV655396 CTR655395:CTR655396 DDN655395:DDN655396 DNJ655395:DNJ655396 DXF655395:DXF655396 EHB655395:EHB655396 EQX655395:EQX655396 FAT655395:FAT655396 FKP655395:FKP655396 FUL655395:FUL655396 GEH655395:GEH655396 GOD655395:GOD655396 GXZ655395:GXZ655396 HHV655395:HHV655396 HRR655395:HRR655396 IBN655395:IBN655396 ILJ655395:ILJ655396 IVF655395:IVF655396 JFB655395:JFB655396 JOX655395:JOX655396 JYT655395:JYT655396 KIP655395:KIP655396 KSL655395:KSL655396 LCH655395:LCH655396 LMD655395:LMD655396 LVZ655395:LVZ655396 MFV655395:MFV655396 MPR655395:MPR655396 MZN655395:MZN655396 NJJ655395:NJJ655396 NTF655395:NTF655396 ODB655395:ODB655396 OMX655395:OMX655396 OWT655395:OWT655396 PGP655395:PGP655396 PQL655395:PQL655396 QAH655395:QAH655396 QKD655395:QKD655396 QTZ655395:QTZ655396 RDV655395:RDV655396 RNR655395:RNR655396 RXN655395:RXN655396 SHJ655395:SHJ655396 SRF655395:SRF655396 TBB655395:TBB655396 TKX655395:TKX655396 TUT655395:TUT655396 UEP655395:UEP655396 UOL655395:UOL655396 UYH655395:UYH655396 VID655395:VID655396 VRZ655395:VRZ655396 WBV655395:WBV655396 WLR655395:WLR655396 WVN655395:WVN655396 F720931:F720932 JB720931:JB720932 SX720931:SX720932 ACT720931:ACT720932 AMP720931:AMP720932 AWL720931:AWL720932 BGH720931:BGH720932 BQD720931:BQD720932 BZZ720931:BZZ720932 CJV720931:CJV720932 CTR720931:CTR720932 DDN720931:DDN720932 DNJ720931:DNJ720932 DXF720931:DXF720932 EHB720931:EHB720932 EQX720931:EQX720932 FAT720931:FAT720932 FKP720931:FKP720932 FUL720931:FUL720932 GEH720931:GEH720932 GOD720931:GOD720932 GXZ720931:GXZ720932 HHV720931:HHV720932 HRR720931:HRR720932 IBN720931:IBN720932 ILJ720931:ILJ720932 IVF720931:IVF720932 JFB720931:JFB720932 JOX720931:JOX720932 JYT720931:JYT720932 KIP720931:KIP720932 KSL720931:KSL720932 LCH720931:LCH720932 LMD720931:LMD720932 LVZ720931:LVZ720932 MFV720931:MFV720932 MPR720931:MPR720932 MZN720931:MZN720932 NJJ720931:NJJ720932 NTF720931:NTF720932 ODB720931:ODB720932 OMX720931:OMX720932 OWT720931:OWT720932 PGP720931:PGP720932 PQL720931:PQL720932 QAH720931:QAH720932 QKD720931:QKD720932 QTZ720931:QTZ720932 RDV720931:RDV720932 RNR720931:RNR720932 RXN720931:RXN720932 SHJ720931:SHJ720932 SRF720931:SRF720932 TBB720931:TBB720932 TKX720931:TKX720932 TUT720931:TUT720932 UEP720931:UEP720932 UOL720931:UOL720932 UYH720931:UYH720932 VID720931:VID720932 VRZ720931:VRZ720932 WBV720931:WBV720932 WLR720931:WLR720932 WVN720931:WVN720932 F786467:F786468 JB786467:JB786468 SX786467:SX786468 ACT786467:ACT786468 AMP786467:AMP786468 AWL786467:AWL786468 BGH786467:BGH786468 BQD786467:BQD786468 BZZ786467:BZZ786468 CJV786467:CJV786468 CTR786467:CTR786468 DDN786467:DDN786468 DNJ786467:DNJ786468 DXF786467:DXF786468 EHB786467:EHB786468 EQX786467:EQX786468 FAT786467:FAT786468 FKP786467:FKP786468 FUL786467:FUL786468 GEH786467:GEH786468 GOD786467:GOD786468 GXZ786467:GXZ786468 HHV786467:HHV786468 HRR786467:HRR786468 IBN786467:IBN786468 ILJ786467:ILJ786468 IVF786467:IVF786468 JFB786467:JFB786468 JOX786467:JOX786468 JYT786467:JYT786468 KIP786467:KIP786468 KSL786467:KSL786468 LCH786467:LCH786468 LMD786467:LMD786468 LVZ786467:LVZ786468 MFV786467:MFV786468 MPR786467:MPR786468 MZN786467:MZN786468 NJJ786467:NJJ786468 NTF786467:NTF786468 ODB786467:ODB786468 OMX786467:OMX786468 OWT786467:OWT786468 PGP786467:PGP786468 PQL786467:PQL786468 QAH786467:QAH786468 QKD786467:QKD786468 QTZ786467:QTZ786468 RDV786467:RDV786468 RNR786467:RNR786468 RXN786467:RXN786468 SHJ786467:SHJ786468 SRF786467:SRF786468 TBB786467:TBB786468 TKX786467:TKX786468 TUT786467:TUT786468 UEP786467:UEP786468 UOL786467:UOL786468 UYH786467:UYH786468 VID786467:VID786468 VRZ786467:VRZ786468 WBV786467:WBV786468 WLR786467:WLR786468 WVN786467:WVN786468 F852003:F852004 JB852003:JB852004 SX852003:SX852004 ACT852003:ACT852004 AMP852003:AMP852004 AWL852003:AWL852004 BGH852003:BGH852004 BQD852003:BQD852004 BZZ852003:BZZ852004 CJV852003:CJV852004 CTR852003:CTR852004 DDN852003:DDN852004 DNJ852003:DNJ852004 DXF852003:DXF852004 EHB852003:EHB852004 EQX852003:EQX852004 FAT852003:FAT852004 FKP852003:FKP852004 FUL852003:FUL852004 GEH852003:GEH852004 GOD852003:GOD852004 GXZ852003:GXZ852004 HHV852003:HHV852004 HRR852003:HRR852004 IBN852003:IBN852004 ILJ852003:ILJ852004 IVF852003:IVF852004 JFB852003:JFB852004 JOX852003:JOX852004 JYT852003:JYT852004 KIP852003:KIP852004 KSL852003:KSL852004 LCH852003:LCH852004 LMD852003:LMD852004 LVZ852003:LVZ852004 MFV852003:MFV852004 MPR852003:MPR852004 MZN852003:MZN852004 NJJ852003:NJJ852004 NTF852003:NTF852004 ODB852003:ODB852004 OMX852003:OMX852004 OWT852003:OWT852004 PGP852003:PGP852004 PQL852003:PQL852004 QAH852003:QAH852004 QKD852003:QKD852004 QTZ852003:QTZ852004 RDV852003:RDV852004 RNR852003:RNR852004 RXN852003:RXN852004 SHJ852003:SHJ852004 SRF852003:SRF852004 TBB852003:TBB852004 TKX852003:TKX852004 TUT852003:TUT852004 UEP852003:UEP852004 UOL852003:UOL852004 UYH852003:UYH852004 VID852003:VID852004 VRZ852003:VRZ852004 WBV852003:WBV852004 WLR852003:WLR852004 WVN852003:WVN852004 F917539:F917540 JB917539:JB917540 SX917539:SX917540 ACT917539:ACT917540 AMP917539:AMP917540 AWL917539:AWL917540 BGH917539:BGH917540 BQD917539:BQD917540 BZZ917539:BZZ917540 CJV917539:CJV917540 CTR917539:CTR917540 DDN917539:DDN917540 DNJ917539:DNJ917540 DXF917539:DXF917540 EHB917539:EHB917540 EQX917539:EQX917540 FAT917539:FAT917540 FKP917539:FKP917540 FUL917539:FUL917540 GEH917539:GEH917540 GOD917539:GOD917540 GXZ917539:GXZ917540 HHV917539:HHV917540 HRR917539:HRR917540 IBN917539:IBN917540 ILJ917539:ILJ917540 IVF917539:IVF917540 JFB917539:JFB917540 JOX917539:JOX917540 JYT917539:JYT917540 KIP917539:KIP917540 KSL917539:KSL917540 LCH917539:LCH917540 LMD917539:LMD917540 LVZ917539:LVZ917540 MFV917539:MFV917540 MPR917539:MPR917540 MZN917539:MZN917540 NJJ917539:NJJ917540 NTF917539:NTF917540 ODB917539:ODB917540 OMX917539:OMX917540 OWT917539:OWT917540 PGP917539:PGP917540 PQL917539:PQL917540 QAH917539:QAH917540 QKD917539:QKD917540 QTZ917539:QTZ917540 RDV917539:RDV917540 RNR917539:RNR917540 RXN917539:RXN917540 SHJ917539:SHJ917540 SRF917539:SRF917540 TBB917539:TBB917540 TKX917539:TKX917540 TUT917539:TUT917540 UEP917539:UEP917540 UOL917539:UOL917540 UYH917539:UYH917540 VID917539:VID917540 VRZ917539:VRZ917540 WBV917539:WBV917540 WLR917539:WLR917540 WVN917539:WVN917540 F983075:F983076 JB983075:JB983076 SX983075:SX983076 ACT983075:ACT983076 AMP983075:AMP983076 AWL983075:AWL983076 BGH983075:BGH983076 BQD983075:BQD983076 BZZ983075:BZZ983076 CJV983075:CJV983076 CTR983075:CTR983076 DDN983075:DDN983076 DNJ983075:DNJ983076 DXF983075:DXF983076 EHB983075:EHB983076 EQX983075:EQX983076 FAT983075:FAT983076 FKP983075:FKP983076 FUL983075:FUL983076 GEH983075:GEH983076 GOD983075:GOD983076 GXZ983075:GXZ983076 HHV983075:HHV983076 HRR983075:HRR983076 IBN983075:IBN983076 ILJ983075:ILJ983076 IVF983075:IVF983076 JFB983075:JFB983076 JOX983075:JOX983076 JYT983075:JYT983076 KIP983075:KIP983076 KSL983075:KSL983076 LCH983075:LCH983076 LMD983075:LMD983076 LVZ983075:LVZ983076 MFV983075:MFV983076 MPR983075:MPR983076 MZN983075:MZN983076 NJJ983075:NJJ983076 NTF983075:NTF983076 ODB983075:ODB983076 OMX983075:OMX983076 OWT983075:OWT983076 PGP983075:PGP983076 PQL983075:PQL983076 QAH983075:QAH983076 QKD983075:QKD983076 QTZ983075:QTZ983076 RDV983075:RDV983076 RNR983075:RNR983076 RXN983075:RXN983076 SHJ983075:SHJ983076 SRF983075:SRF983076 TBB983075:TBB983076 TKX983075:TKX983076 TUT983075:TUT983076 UEP983075:UEP983076 UOL983075:UOL983076 UYH983075:UYH983076 VID983075:VID983076 VRZ983075:VRZ983076 WBV983075:WBV983076 WLR983075:WLR983076 WVN983075:WVN983076 H35:H36 JD35:JD36 SZ35:SZ36 ACV35:ACV36 AMR35:AMR36 AWN35:AWN36 BGJ35:BGJ36 BQF35:BQF36 CAB35:CAB36 CJX35:CJX36 CTT35:CTT36 DDP35:DDP36 DNL35:DNL36 DXH35:DXH36 EHD35:EHD36 EQZ35:EQZ36 FAV35:FAV36 FKR35:FKR36 FUN35:FUN36 GEJ35:GEJ36 GOF35:GOF36 GYB35:GYB36 HHX35:HHX36 HRT35:HRT36 IBP35:IBP36 ILL35:ILL36 IVH35:IVH36 JFD35:JFD36 JOZ35:JOZ36 JYV35:JYV36 KIR35:KIR36 KSN35:KSN36 LCJ35:LCJ36 LMF35:LMF36 LWB35:LWB36 MFX35:MFX36 MPT35:MPT36 MZP35:MZP36 NJL35:NJL36 NTH35:NTH36 ODD35:ODD36 OMZ35:OMZ36 OWV35:OWV36 PGR35:PGR36 PQN35:PQN36 QAJ35:QAJ36 QKF35:QKF36 QUB35:QUB36 RDX35:RDX36 RNT35:RNT36 RXP35:RXP36 SHL35:SHL36 SRH35:SRH36 TBD35:TBD36 TKZ35:TKZ36 TUV35:TUV36 UER35:UER36 UON35:UON36 UYJ35:UYJ36 VIF35:VIF36 VSB35:VSB36 WBX35:WBX36 WLT35:WLT36 WVP35:WVP36 H65571:H65572 JD65571:JD65572 SZ65571:SZ65572 ACV65571:ACV65572 AMR65571:AMR65572 AWN65571:AWN65572 BGJ65571:BGJ65572 BQF65571:BQF65572 CAB65571:CAB65572 CJX65571:CJX65572 CTT65571:CTT65572 DDP65571:DDP65572 DNL65571:DNL65572 DXH65571:DXH65572 EHD65571:EHD65572 EQZ65571:EQZ65572 FAV65571:FAV65572 FKR65571:FKR65572 FUN65571:FUN65572 GEJ65571:GEJ65572 GOF65571:GOF65572 GYB65571:GYB65572 HHX65571:HHX65572 HRT65571:HRT65572 IBP65571:IBP65572 ILL65571:ILL65572 IVH65571:IVH65572 JFD65571:JFD65572 JOZ65571:JOZ65572 JYV65571:JYV65572 KIR65571:KIR65572 KSN65571:KSN65572 LCJ65571:LCJ65572 LMF65571:LMF65572 LWB65571:LWB65572 MFX65571:MFX65572 MPT65571:MPT65572 MZP65571:MZP65572 NJL65571:NJL65572 NTH65571:NTH65572 ODD65571:ODD65572 OMZ65571:OMZ65572 OWV65571:OWV65572 PGR65571:PGR65572 PQN65571:PQN65572 QAJ65571:QAJ65572 QKF65571:QKF65572 QUB65571:QUB65572 RDX65571:RDX65572 RNT65571:RNT65572 RXP65571:RXP65572 SHL65571:SHL65572 SRH65571:SRH65572 TBD65571:TBD65572 TKZ65571:TKZ65572 TUV65571:TUV65572 UER65571:UER65572 UON65571:UON65572 UYJ65571:UYJ65572 VIF65571:VIF65572 VSB65571:VSB65572 WBX65571:WBX65572 WLT65571:WLT65572 WVP65571:WVP65572 H131107:H131108 JD131107:JD131108 SZ131107:SZ131108 ACV131107:ACV131108 AMR131107:AMR131108 AWN131107:AWN131108 BGJ131107:BGJ131108 BQF131107:BQF131108 CAB131107:CAB131108 CJX131107:CJX131108 CTT131107:CTT131108 DDP131107:DDP131108 DNL131107:DNL131108 DXH131107:DXH131108 EHD131107:EHD131108 EQZ131107:EQZ131108 FAV131107:FAV131108 FKR131107:FKR131108 FUN131107:FUN131108 GEJ131107:GEJ131108 GOF131107:GOF131108 GYB131107:GYB131108 HHX131107:HHX131108 HRT131107:HRT131108 IBP131107:IBP131108 ILL131107:ILL131108 IVH131107:IVH131108 JFD131107:JFD131108 JOZ131107:JOZ131108 JYV131107:JYV131108 KIR131107:KIR131108 KSN131107:KSN131108 LCJ131107:LCJ131108 LMF131107:LMF131108 LWB131107:LWB131108 MFX131107:MFX131108 MPT131107:MPT131108 MZP131107:MZP131108 NJL131107:NJL131108 NTH131107:NTH131108 ODD131107:ODD131108 OMZ131107:OMZ131108 OWV131107:OWV131108 PGR131107:PGR131108 PQN131107:PQN131108 QAJ131107:QAJ131108 QKF131107:QKF131108 QUB131107:QUB131108 RDX131107:RDX131108 RNT131107:RNT131108 RXP131107:RXP131108 SHL131107:SHL131108 SRH131107:SRH131108 TBD131107:TBD131108 TKZ131107:TKZ131108 TUV131107:TUV131108 UER131107:UER131108 UON131107:UON131108 UYJ131107:UYJ131108 VIF131107:VIF131108 VSB131107:VSB131108 WBX131107:WBX131108 WLT131107:WLT131108 WVP131107:WVP131108 H196643:H196644 JD196643:JD196644 SZ196643:SZ196644 ACV196643:ACV196644 AMR196643:AMR196644 AWN196643:AWN196644 BGJ196643:BGJ196644 BQF196643:BQF196644 CAB196643:CAB196644 CJX196643:CJX196644 CTT196643:CTT196644 DDP196643:DDP196644 DNL196643:DNL196644 DXH196643:DXH196644 EHD196643:EHD196644 EQZ196643:EQZ196644 FAV196643:FAV196644 FKR196643:FKR196644 FUN196643:FUN196644 GEJ196643:GEJ196644 GOF196643:GOF196644 GYB196643:GYB196644 HHX196643:HHX196644 HRT196643:HRT196644 IBP196643:IBP196644 ILL196643:ILL196644 IVH196643:IVH196644 JFD196643:JFD196644 JOZ196643:JOZ196644 JYV196643:JYV196644 KIR196643:KIR196644 KSN196643:KSN196644 LCJ196643:LCJ196644 LMF196643:LMF196644 LWB196643:LWB196644 MFX196643:MFX196644 MPT196643:MPT196644 MZP196643:MZP196644 NJL196643:NJL196644 NTH196643:NTH196644 ODD196643:ODD196644 OMZ196643:OMZ196644 OWV196643:OWV196644 PGR196643:PGR196644 PQN196643:PQN196644 QAJ196643:QAJ196644 QKF196643:QKF196644 QUB196643:QUB196644 RDX196643:RDX196644 RNT196643:RNT196644 RXP196643:RXP196644 SHL196643:SHL196644 SRH196643:SRH196644 TBD196643:TBD196644 TKZ196643:TKZ196644 TUV196643:TUV196644 UER196643:UER196644 UON196643:UON196644 UYJ196643:UYJ196644 VIF196643:VIF196644 VSB196643:VSB196644 WBX196643:WBX196644 WLT196643:WLT196644 WVP196643:WVP196644 H262179:H262180 JD262179:JD262180 SZ262179:SZ262180 ACV262179:ACV262180 AMR262179:AMR262180 AWN262179:AWN262180 BGJ262179:BGJ262180 BQF262179:BQF262180 CAB262179:CAB262180 CJX262179:CJX262180 CTT262179:CTT262180 DDP262179:DDP262180 DNL262179:DNL262180 DXH262179:DXH262180 EHD262179:EHD262180 EQZ262179:EQZ262180 FAV262179:FAV262180 FKR262179:FKR262180 FUN262179:FUN262180 GEJ262179:GEJ262180 GOF262179:GOF262180 GYB262179:GYB262180 HHX262179:HHX262180 HRT262179:HRT262180 IBP262179:IBP262180 ILL262179:ILL262180 IVH262179:IVH262180 JFD262179:JFD262180 JOZ262179:JOZ262180 JYV262179:JYV262180 KIR262179:KIR262180 KSN262179:KSN262180 LCJ262179:LCJ262180 LMF262179:LMF262180 LWB262179:LWB262180 MFX262179:MFX262180 MPT262179:MPT262180 MZP262179:MZP262180 NJL262179:NJL262180 NTH262179:NTH262180 ODD262179:ODD262180 OMZ262179:OMZ262180 OWV262179:OWV262180 PGR262179:PGR262180 PQN262179:PQN262180 QAJ262179:QAJ262180 QKF262179:QKF262180 QUB262179:QUB262180 RDX262179:RDX262180 RNT262179:RNT262180 RXP262179:RXP262180 SHL262179:SHL262180 SRH262179:SRH262180 TBD262179:TBD262180 TKZ262179:TKZ262180 TUV262179:TUV262180 UER262179:UER262180 UON262179:UON262180 UYJ262179:UYJ262180 VIF262179:VIF262180 VSB262179:VSB262180 WBX262179:WBX262180 WLT262179:WLT262180 WVP262179:WVP262180 H327715:H327716 JD327715:JD327716 SZ327715:SZ327716 ACV327715:ACV327716 AMR327715:AMR327716 AWN327715:AWN327716 BGJ327715:BGJ327716 BQF327715:BQF327716 CAB327715:CAB327716 CJX327715:CJX327716 CTT327715:CTT327716 DDP327715:DDP327716 DNL327715:DNL327716 DXH327715:DXH327716 EHD327715:EHD327716 EQZ327715:EQZ327716 FAV327715:FAV327716 FKR327715:FKR327716 FUN327715:FUN327716 GEJ327715:GEJ327716 GOF327715:GOF327716 GYB327715:GYB327716 HHX327715:HHX327716 HRT327715:HRT327716 IBP327715:IBP327716 ILL327715:ILL327716 IVH327715:IVH327716 JFD327715:JFD327716 JOZ327715:JOZ327716 JYV327715:JYV327716 KIR327715:KIR327716 KSN327715:KSN327716 LCJ327715:LCJ327716 LMF327715:LMF327716 LWB327715:LWB327716 MFX327715:MFX327716 MPT327715:MPT327716 MZP327715:MZP327716 NJL327715:NJL327716 NTH327715:NTH327716 ODD327715:ODD327716 OMZ327715:OMZ327716 OWV327715:OWV327716 PGR327715:PGR327716 PQN327715:PQN327716 QAJ327715:QAJ327716 QKF327715:QKF327716 QUB327715:QUB327716 RDX327715:RDX327716 RNT327715:RNT327716 RXP327715:RXP327716 SHL327715:SHL327716 SRH327715:SRH327716 TBD327715:TBD327716 TKZ327715:TKZ327716 TUV327715:TUV327716 UER327715:UER327716 UON327715:UON327716 UYJ327715:UYJ327716 VIF327715:VIF327716 VSB327715:VSB327716 WBX327715:WBX327716 WLT327715:WLT327716 WVP327715:WVP327716 H393251:H393252 JD393251:JD393252 SZ393251:SZ393252 ACV393251:ACV393252 AMR393251:AMR393252 AWN393251:AWN393252 BGJ393251:BGJ393252 BQF393251:BQF393252 CAB393251:CAB393252 CJX393251:CJX393252 CTT393251:CTT393252 DDP393251:DDP393252 DNL393251:DNL393252 DXH393251:DXH393252 EHD393251:EHD393252 EQZ393251:EQZ393252 FAV393251:FAV393252 FKR393251:FKR393252 FUN393251:FUN393252 GEJ393251:GEJ393252 GOF393251:GOF393252 GYB393251:GYB393252 HHX393251:HHX393252 HRT393251:HRT393252 IBP393251:IBP393252 ILL393251:ILL393252 IVH393251:IVH393252 JFD393251:JFD393252 JOZ393251:JOZ393252 JYV393251:JYV393252 KIR393251:KIR393252 KSN393251:KSN393252 LCJ393251:LCJ393252 LMF393251:LMF393252 LWB393251:LWB393252 MFX393251:MFX393252 MPT393251:MPT393252 MZP393251:MZP393252 NJL393251:NJL393252 NTH393251:NTH393252 ODD393251:ODD393252 OMZ393251:OMZ393252 OWV393251:OWV393252 PGR393251:PGR393252 PQN393251:PQN393252 QAJ393251:QAJ393252 QKF393251:QKF393252 QUB393251:QUB393252 RDX393251:RDX393252 RNT393251:RNT393252 RXP393251:RXP393252 SHL393251:SHL393252 SRH393251:SRH393252 TBD393251:TBD393252 TKZ393251:TKZ393252 TUV393251:TUV393252 UER393251:UER393252 UON393251:UON393252 UYJ393251:UYJ393252 VIF393251:VIF393252 VSB393251:VSB393252 WBX393251:WBX393252 WLT393251:WLT393252 WVP393251:WVP393252 H458787:H458788 JD458787:JD458788 SZ458787:SZ458788 ACV458787:ACV458788 AMR458787:AMR458788 AWN458787:AWN458788 BGJ458787:BGJ458788 BQF458787:BQF458788 CAB458787:CAB458788 CJX458787:CJX458788 CTT458787:CTT458788 DDP458787:DDP458788 DNL458787:DNL458788 DXH458787:DXH458788 EHD458787:EHD458788 EQZ458787:EQZ458788 FAV458787:FAV458788 FKR458787:FKR458788 FUN458787:FUN458788 GEJ458787:GEJ458788 GOF458787:GOF458788 GYB458787:GYB458788 HHX458787:HHX458788 HRT458787:HRT458788 IBP458787:IBP458788 ILL458787:ILL458788 IVH458787:IVH458788 JFD458787:JFD458788 JOZ458787:JOZ458788 JYV458787:JYV458788 KIR458787:KIR458788 KSN458787:KSN458788 LCJ458787:LCJ458788 LMF458787:LMF458788 LWB458787:LWB458788 MFX458787:MFX458788 MPT458787:MPT458788 MZP458787:MZP458788 NJL458787:NJL458788 NTH458787:NTH458788 ODD458787:ODD458788 OMZ458787:OMZ458788 OWV458787:OWV458788 PGR458787:PGR458788 PQN458787:PQN458788 QAJ458787:QAJ458788 QKF458787:QKF458788 QUB458787:QUB458788 RDX458787:RDX458788 RNT458787:RNT458788 RXP458787:RXP458788 SHL458787:SHL458788 SRH458787:SRH458788 TBD458787:TBD458788 TKZ458787:TKZ458788 TUV458787:TUV458788 UER458787:UER458788 UON458787:UON458788 UYJ458787:UYJ458788 VIF458787:VIF458788 VSB458787:VSB458788 WBX458787:WBX458788 WLT458787:WLT458788 WVP458787:WVP458788 H524323:H524324 JD524323:JD524324 SZ524323:SZ524324 ACV524323:ACV524324 AMR524323:AMR524324 AWN524323:AWN524324 BGJ524323:BGJ524324 BQF524323:BQF524324 CAB524323:CAB524324 CJX524323:CJX524324 CTT524323:CTT524324 DDP524323:DDP524324 DNL524323:DNL524324 DXH524323:DXH524324 EHD524323:EHD524324 EQZ524323:EQZ524324 FAV524323:FAV524324 FKR524323:FKR524324 FUN524323:FUN524324 GEJ524323:GEJ524324 GOF524323:GOF524324 GYB524323:GYB524324 HHX524323:HHX524324 HRT524323:HRT524324 IBP524323:IBP524324 ILL524323:ILL524324 IVH524323:IVH524324 JFD524323:JFD524324 JOZ524323:JOZ524324 JYV524323:JYV524324 KIR524323:KIR524324 KSN524323:KSN524324 LCJ524323:LCJ524324 LMF524323:LMF524324 LWB524323:LWB524324 MFX524323:MFX524324 MPT524323:MPT524324 MZP524323:MZP524324 NJL524323:NJL524324 NTH524323:NTH524324 ODD524323:ODD524324 OMZ524323:OMZ524324 OWV524323:OWV524324 PGR524323:PGR524324 PQN524323:PQN524324 QAJ524323:QAJ524324 QKF524323:QKF524324 QUB524323:QUB524324 RDX524323:RDX524324 RNT524323:RNT524324 RXP524323:RXP524324 SHL524323:SHL524324 SRH524323:SRH524324 TBD524323:TBD524324 TKZ524323:TKZ524324 TUV524323:TUV524324 UER524323:UER524324 UON524323:UON524324 UYJ524323:UYJ524324 VIF524323:VIF524324 VSB524323:VSB524324 WBX524323:WBX524324 WLT524323:WLT524324 WVP524323:WVP524324 H589859:H589860 JD589859:JD589860 SZ589859:SZ589860 ACV589859:ACV589860 AMR589859:AMR589860 AWN589859:AWN589860 BGJ589859:BGJ589860 BQF589859:BQF589860 CAB589859:CAB589860 CJX589859:CJX589860 CTT589859:CTT589860 DDP589859:DDP589860 DNL589859:DNL589860 DXH589859:DXH589860 EHD589859:EHD589860 EQZ589859:EQZ589860 FAV589859:FAV589860 FKR589859:FKR589860 FUN589859:FUN589860 GEJ589859:GEJ589860 GOF589859:GOF589860 GYB589859:GYB589860 HHX589859:HHX589860 HRT589859:HRT589860 IBP589859:IBP589860 ILL589859:ILL589860 IVH589859:IVH589860 JFD589859:JFD589860 JOZ589859:JOZ589860 JYV589859:JYV589860 KIR589859:KIR589860 KSN589859:KSN589860 LCJ589859:LCJ589860 LMF589859:LMF589860 LWB589859:LWB589860 MFX589859:MFX589860 MPT589859:MPT589860 MZP589859:MZP589860 NJL589859:NJL589860 NTH589859:NTH589860 ODD589859:ODD589860 OMZ589859:OMZ589860 OWV589859:OWV589860 PGR589859:PGR589860 PQN589859:PQN589860 QAJ589859:QAJ589860 QKF589859:QKF589860 QUB589859:QUB589860 RDX589859:RDX589860 RNT589859:RNT589860 RXP589859:RXP589860 SHL589859:SHL589860 SRH589859:SRH589860 TBD589859:TBD589860 TKZ589859:TKZ589860 TUV589859:TUV589860 UER589859:UER589860 UON589859:UON589860 UYJ589859:UYJ589860 VIF589859:VIF589860 VSB589859:VSB589860 WBX589859:WBX589860 WLT589859:WLT589860 WVP589859:WVP589860 H655395:H655396 JD655395:JD655396 SZ655395:SZ655396 ACV655395:ACV655396 AMR655395:AMR655396 AWN655395:AWN655396 BGJ655395:BGJ655396 BQF655395:BQF655396 CAB655395:CAB655396 CJX655395:CJX655396 CTT655395:CTT655396 DDP655395:DDP655396 DNL655395:DNL655396 DXH655395:DXH655396 EHD655395:EHD655396 EQZ655395:EQZ655396 FAV655395:FAV655396 FKR655395:FKR655396 FUN655395:FUN655396 GEJ655395:GEJ655396 GOF655395:GOF655396 GYB655395:GYB655396 HHX655395:HHX655396 HRT655395:HRT655396 IBP655395:IBP655396 ILL655395:ILL655396 IVH655395:IVH655396 JFD655395:JFD655396 JOZ655395:JOZ655396 JYV655395:JYV655396 KIR655395:KIR655396 KSN655395:KSN655396 LCJ655395:LCJ655396 LMF655395:LMF655396 LWB655395:LWB655396 MFX655395:MFX655396 MPT655395:MPT655396 MZP655395:MZP655396 NJL655395:NJL655396 NTH655395:NTH655396 ODD655395:ODD655396 OMZ655395:OMZ655396 OWV655395:OWV655396 PGR655395:PGR655396 PQN655395:PQN655396 QAJ655395:QAJ655396 QKF655395:QKF655396 QUB655395:QUB655396 RDX655395:RDX655396 RNT655395:RNT655396 RXP655395:RXP655396 SHL655395:SHL655396 SRH655395:SRH655396 TBD655395:TBD655396 TKZ655395:TKZ655396 TUV655395:TUV655396 UER655395:UER655396 UON655395:UON655396 UYJ655395:UYJ655396 VIF655395:VIF655396 VSB655395:VSB655396 WBX655395:WBX655396 WLT655395:WLT655396 WVP655395:WVP655396 H720931:H720932 JD720931:JD720932 SZ720931:SZ720932 ACV720931:ACV720932 AMR720931:AMR720932 AWN720931:AWN720932 BGJ720931:BGJ720932 BQF720931:BQF720932 CAB720931:CAB720932 CJX720931:CJX720932 CTT720931:CTT720932 DDP720931:DDP720932 DNL720931:DNL720932 DXH720931:DXH720932 EHD720931:EHD720932 EQZ720931:EQZ720932 FAV720931:FAV720932 FKR720931:FKR720932 FUN720931:FUN720932 GEJ720931:GEJ720932 GOF720931:GOF720932 GYB720931:GYB720932 HHX720931:HHX720932 HRT720931:HRT720932 IBP720931:IBP720932 ILL720931:ILL720932 IVH720931:IVH720932 JFD720931:JFD720932 JOZ720931:JOZ720932 JYV720931:JYV720932 KIR720931:KIR720932 KSN720931:KSN720932 LCJ720931:LCJ720932 LMF720931:LMF720932 LWB720931:LWB720932 MFX720931:MFX720932 MPT720931:MPT720932 MZP720931:MZP720932 NJL720931:NJL720932 NTH720931:NTH720932 ODD720931:ODD720932 OMZ720931:OMZ720932 OWV720931:OWV720932 PGR720931:PGR720932 PQN720931:PQN720932 QAJ720931:QAJ720932 QKF720931:QKF720932 QUB720931:QUB720932 RDX720931:RDX720932 RNT720931:RNT720932 RXP720931:RXP720932 SHL720931:SHL720932 SRH720931:SRH720932 TBD720931:TBD720932 TKZ720931:TKZ720932 TUV720931:TUV720932 UER720931:UER720932 UON720931:UON720932 UYJ720931:UYJ720932 VIF720931:VIF720932 VSB720931:VSB720932 WBX720931:WBX720932 WLT720931:WLT720932 WVP720931:WVP720932 H786467:H786468 JD786467:JD786468 SZ786467:SZ786468 ACV786467:ACV786468 AMR786467:AMR786468 AWN786467:AWN786468 BGJ786467:BGJ786468 BQF786467:BQF786468 CAB786467:CAB786468 CJX786467:CJX786468 CTT786467:CTT786468 DDP786467:DDP786468 DNL786467:DNL786468 DXH786467:DXH786468 EHD786467:EHD786468 EQZ786467:EQZ786468 FAV786467:FAV786468 FKR786467:FKR786468 FUN786467:FUN786468 GEJ786467:GEJ786468 GOF786467:GOF786468 GYB786467:GYB786468 HHX786467:HHX786468 HRT786467:HRT786468 IBP786467:IBP786468 ILL786467:ILL786468 IVH786467:IVH786468 JFD786467:JFD786468 JOZ786467:JOZ786468 JYV786467:JYV786468 KIR786467:KIR786468 KSN786467:KSN786468 LCJ786467:LCJ786468 LMF786467:LMF786468 LWB786467:LWB786468 MFX786467:MFX786468 MPT786467:MPT786468 MZP786467:MZP786468 NJL786467:NJL786468 NTH786467:NTH786468 ODD786467:ODD786468 OMZ786467:OMZ786468 OWV786467:OWV786468 PGR786467:PGR786468 PQN786467:PQN786468 QAJ786467:QAJ786468 QKF786467:QKF786468 QUB786467:QUB786468 RDX786467:RDX786468 RNT786467:RNT786468 RXP786467:RXP786468 SHL786467:SHL786468 SRH786467:SRH786468 TBD786467:TBD786468 TKZ786467:TKZ786468 TUV786467:TUV786468 UER786467:UER786468 UON786467:UON786468 UYJ786467:UYJ786468 VIF786467:VIF786468 VSB786467:VSB786468 WBX786467:WBX786468 WLT786467:WLT786468 WVP786467:WVP786468 H852003:H852004 JD852003:JD852004 SZ852003:SZ852004 ACV852003:ACV852004 AMR852003:AMR852004 AWN852003:AWN852004 BGJ852003:BGJ852004 BQF852003:BQF852004 CAB852003:CAB852004 CJX852003:CJX852004 CTT852003:CTT852004 DDP852003:DDP852004 DNL852003:DNL852004 DXH852003:DXH852004 EHD852003:EHD852004 EQZ852003:EQZ852004 FAV852003:FAV852004 FKR852003:FKR852004 FUN852003:FUN852004 GEJ852003:GEJ852004 GOF852003:GOF852004 GYB852003:GYB852004 HHX852003:HHX852004 HRT852003:HRT852004 IBP852003:IBP852004 ILL852003:ILL852004 IVH852003:IVH852004 JFD852003:JFD852004 JOZ852003:JOZ852004 JYV852003:JYV852004 KIR852003:KIR852004 KSN852003:KSN852004 LCJ852003:LCJ852004 LMF852003:LMF852004 LWB852003:LWB852004 MFX852003:MFX852004 MPT852003:MPT852004 MZP852003:MZP852004 NJL852003:NJL852004 NTH852003:NTH852004 ODD852003:ODD852004 OMZ852003:OMZ852004 OWV852003:OWV852004 PGR852003:PGR852004 PQN852003:PQN852004 QAJ852003:QAJ852004 QKF852003:QKF852004 QUB852003:QUB852004 RDX852003:RDX852004 RNT852003:RNT852004 RXP852003:RXP852004 SHL852003:SHL852004 SRH852003:SRH852004 TBD852003:TBD852004 TKZ852003:TKZ852004 TUV852003:TUV852004 UER852003:UER852004 UON852003:UON852004 UYJ852003:UYJ852004 VIF852003:VIF852004 VSB852003:VSB852004 WBX852003:WBX852004 WLT852003:WLT852004 WVP852003:WVP852004 H917539:H917540 JD917539:JD917540 SZ917539:SZ917540 ACV917539:ACV917540 AMR917539:AMR917540 AWN917539:AWN917540 BGJ917539:BGJ917540 BQF917539:BQF917540 CAB917539:CAB917540 CJX917539:CJX917540 CTT917539:CTT917540 DDP917539:DDP917540 DNL917539:DNL917540 DXH917539:DXH917540 EHD917539:EHD917540 EQZ917539:EQZ917540 FAV917539:FAV917540 FKR917539:FKR917540 FUN917539:FUN917540 GEJ917539:GEJ917540 GOF917539:GOF917540 GYB917539:GYB917540 HHX917539:HHX917540 HRT917539:HRT917540 IBP917539:IBP917540 ILL917539:ILL917540 IVH917539:IVH917540 JFD917539:JFD917540 JOZ917539:JOZ917540 JYV917539:JYV917540 KIR917539:KIR917540 KSN917539:KSN917540 LCJ917539:LCJ917540 LMF917539:LMF917540 LWB917539:LWB917540 MFX917539:MFX917540 MPT917539:MPT917540 MZP917539:MZP917540 NJL917539:NJL917540 NTH917539:NTH917540 ODD917539:ODD917540 OMZ917539:OMZ917540 OWV917539:OWV917540 PGR917539:PGR917540 PQN917539:PQN917540 QAJ917539:QAJ917540 QKF917539:QKF917540 QUB917539:QUB917540 RDX917539:RDX917540 RNT917539:RNT917540 RXP917539:RXP917540 SHL917539:SHL917540 SRH917539:SRH917540 TBD917539:TBD917540 TKZ917539:TKZ917540 TUV917539:TUV917540 UER917539:UER917540 UON917539:UON917540 UYJ917539:UYJ917540 VIF917539:VIF917540 VSB917539:VSB917540 WBX917539:WBX917540 WLT917539:WLT917540 WVP917539:WVP917540 H983075:H983076 JD983075:JD983076 SZ983075:SZ983076 ACV983075:ACV983076 AMR983075:AMR983076 AWN983075:AWN983076 BGJ983075:BGJ983076 BQF983075:BQF983076 CAB983075:CAB983076 CJX983075:CJX983076 CTT983075:CTT983076 DDP983075:DDP983076 DNL983075:DNL983076 DXH983075:DXH983076 EHD983075:EHD983076 EQZ983075:EQZ983076 FAV983075:FAV983076 FKR983075:FKR983076 FUN983075:FUN983076 GEJ983075:GEJ983076 GOF983075:GOF983076 GYB983075:GYB983076 HHX983075:HHX983076 HRT983075:HRT983076 IBP983075:IBP983076 ILL983075:ILL983076 IVH983075:IVH983076 JFD983075:JFD983076 JOZ983075:JOZ983076 JYV983075:JYV983076 KIR983075:KIR983076 KSN983075:KSN983076 LCJ983075:LCJ983076 LMF983075:LMF983076 LWB983075:LWB983076 MFX983075:MFX983076 MPT983075:MPT983076 MZP983075:MZP983076 NJL983075:NJL983076 NTH983075:NTH983076 ODD983075:ODD983076 OMZ983075:OMZ983076 OWV983075:OWV983076 PGR983075:PGR983076 PQN983075:PQN983076 QAJ983075:QAJ983076 QKF983075:QKF983076 QUB983075:QUB983076 RDX983075:RDX983076 RNT983075:RNT983076 RXP983075:RXP983076 SHL983075:SHL983076 SRH983075:SRH983076 TBD983075:TBD983076 TKZ983075:TKZ983076 TUV983075:TUV983076 UER983075:UER983076 UON983075:UON983076 UYJ983075:UYJ983076 VIF983075:VIF983076 VSB983075:VSB983076 WBX983075:WBX983076 WLT983075:WLT983076 WVP983075:WVP983076 D35:D36 IZ35:IZ36 SV35:SV36 ACR35:ACR36 AMN35:AMN36 AWJ35:AWJ36 BGF35:BGF36 BQB35:BQB36 BZX35:BZX36 CJT35:CJT36 CTP35:CTP36 DDL35:DDL36 DNH35:DNH36 DXD35:DXD36 EGZ35:EGZ36 EQV35:EQV36 FAR35:FAR36 FKN35:FKN36 FUJ35:FUJ36 GEF35:GEF36 GOB35:GOB36 GXX35:GXX36 HHT35:HHT36 HRP35:HRP36 IBL35:IBL36 ILH35:ILH36 IVD35:IVD36 JEZ35:JEZ36 JOV35:JOV36 JYR35:JYR36 KIN35:KIN36 KSJ35:KSJ36 LCF35:LCF36 LMB35:LMB36 LVX35:LVX36 MFT35:MFT36 MPP35:MPP36 MZL35:MZL36 NJH35:NJH36 NTD35:NTD36 OCZ35:OCZ36 OMV35:OMV36 OWR35:OWR36 PGN35:PGN36 PQJ35:PQJ36 QAF35:QAF36 QKB35:QKB36 QTX35:QTX36 RDT35:RDT36 RNP35:RNP36 RXL35:RXL36 SHH35:SHH36 SRD35:SRD36 TAZ35:TAZ36 TKV35:TKV36 TUR35:TUR36 UEN35:UEN36 UOJ35:UOJ36 UYF35:UYF36 VIB35:VIB36 VRX35:VRX36 WBT35:WBT36 WLP35:WLP36 WVL35:WVL36 D65571:D65572 IZ65571:IZ65572 SV65571:SV65572 ACR65571:ACR65572 AMN65571:AMN65572 AWJ65571:AWJ65572 BGF65571:BGF65572 BQB65571:BQB65572 BZX65571:BZX65572 CJT65571:CJT65572 CTP65571:CTP65572 DDL65571:DDL65572 DNH65571:DNH65572 DXD65571:DXD65572 EGZ65571:EGZ65572 EQV65571:EQV65572 FAR65571:FAR65572 FKN65571:FKN65572 FUJ65571:FUJ65572 GEF65571:GEF65572 GOB65571:GOB65572 GXX65571:GXX65572 HHT65571:HHT65572 HRP65571:HRP65572 IBL65571:IBL65572 ILH65571:ILH65572 IVD65571:IVD65572 JEZ65571:JEZ65572 JOV65571:JOV65572 JYR65571:JYR65572 KIN65571:KIN65572 KSJ65571:KSJ65572 LCF65571:LCF65572 LMB65571:LMB65572 LVX65571:LVX65572 MFT65571:MFT65572 MPP65571:MPP65572 MZL65571:MZL65572 NJH65571:NJH65572 NTD65571:NTD65572 OCZ65571:OCZ65572 OMV65571:OMV65572 OWR65571:OWR65572 PGN65571:PGN65572 PQJ65571:PQJ65572 QAF65571:QAF65572 QKB65571:QKB65572 QTX65571:QTX65572 RDT65571:RDT65572 RNP65571:RNP65572 RXL65571:RXL65572 SHH65571:SHH65572 SRD65571:SRD65572 TAZ65571:TAZ65572 TKV65571:TKV65572 TUR65571:TUR65572 UEN65571:UEN65572 UOJ65571:UOJ65572 UYF65571:UYF65572 VIB65571:VIB65572 VRX65571:VRX65572 WBT65571:WBT65572 WLP65571:WLP65572 WVL65571:WVL65572 D131107:D131108 IZ131107:IZ131108 SV131107:SV131108 ACR131107:ACR131108 AMN131107:AMN131108 AWJ131107:AWJ131108 BGF131107:BGF131108 BQB131107:BQB131108 BZX131107:BZX131108 CJT131107:CJT131108 CTP131107:CTP131108 DDL131107:DDL131108 DNH131107:DNH131108 DXD131107:DXD131108 EGZ131107:EGZ131108 EQV131107:EQV131108 FAR131107:FAR131108 FKN131107:FKN131108 FUJ131107:FUJ131108 GEF131107:GEF131108 GOB131107:GOB131108 GXX131107:GXX131108 HHT131107:HHT131108 HRP131107:HRP131108 IBL131107:IBL131108 ILH131107:ILH131108 IVD131107:IVD131108 JEZ131107:JEZ131108 JOV131107:JOV131108 JYR131107:JYR131108 KIN131107:KIN131108 KSJ131107:KSJ131108 LCF131107:LCF131108 LMB131107:LMB131108 LVX131107:LVX131108 MFT131107:MFT131108 MPP131107:MPP131108 MZL131107:MZL131108 NJH131107:NJH131108 NTD131107:NTD131108 OCZ131107:OCZ131108 OMV131107:OMV131108 OWR131107:OWR131108 PGN131107:PGN131108 PQJ131107:PQJ131108 QAF131107:QAF131108 QKB131107:QKB131108 QTX131107:QTX131108 RDT131107:RDT131108 RNP131107:RNP131108 RXL131107:RXL131108 SHH131107:SHH131108 SRD131107:SRD131108 TAZ131107:TAZ131108 TKV131107:TKV131108 TUR131107:TUR131108 UEN131107:UEN131108 UOJ131107:UOJ131108 UYF131107:UYF131108 VIB131107:VIB131108 VRX131107:VRX131108 WBT131107:WBT131108 WLP131107:WLP131108 WVL131107:WVL131108 D196643:D196644 IZ196643:IZ196644 SV196643:SV196644 ACR196643:ACR196644 AMN196643:AMN196644 AWJ196643:AWJ196644 BGF196643:BGF196644 BQB196643:BQB196644 BZX196643:BZX196644 CJT196643:CJT196644 CTP196643:CTP196644 DDL196643:DDL196644 DNH196643:DNH196644 DXD196643:DXD196644 EGZ196643:EGZ196644 EQV196643:EQV196644 FAR196643:FAR196644 FKN196643:FKN196644 FUJ196643:FUJ196644 GEF196643:GEF196644 GOB196643:GOB196644 GXX196643:GXX196644 HHT196643:HHT196644 HRP196643:HRP196644 IBL196643:IBL196644 ILH196643:ILH196644 IVD196643:IVD196644 JEZ196643:JEZ196644 JOV196643:JOV196644 JYR196643:JYR196644 KIN196643:KIN196644 KSJ196643:KSJ196644 LCF196643:LCF196644 LMB196643:LMB196644 LVX196643:LVX196644 MFT196643:MFT196644 MPP196643:MPP196644 MZL196643:MZL196644 NJH196643:NJH196644 NTD196643:NTD196644 OCZ196643:OCZ196644 OMV196643:OMV196644 OWR196643:OWR196644 PGN196643:PGN196644 PQJ196643:PQJ196644 QAF196643:QAF196644 QKB196643:QKB196644 QTX196643:QTX196644 RDT196643:RDT196644 RNP196643:RNP196644 RXL196643:RXL196644 SHH196643:SHH196644 SRD196643:SRD196644 TAZ196643:TAZ196644 TKV196643:TKV196644 TUR196643:TUR196644 UEN196643:UEN196644 UOJ196643:UOJ196644 UYF196643:UYF196644 VIB196643:VIB196644 VRX196643:VRX196644 WBT196643:WBT196644 WLP196643:WLP196644 WVL196643:WVL196644 D262179:D262180 IZ262179:IZ262180 SV262179:SV262180 ACR262179:ACR262180 AMN262179:AMN262180 AWJ262179:AWJ262180 BGF262179:BGF262180 BQB262179:BQB262180 BZX262179:BZX262180 CJT262179:CJT262180 CTP262179:CTP262180 DDL262179:DDL262180 DNH262179:DNH262180 DXD262179:DXD262180 EGZ262179:EGZ262180 EQV262179:EQV262180 FAR262179:FAR262180 FKN262179:FKN262180 FUJ262179:FUJ262180 GEF262179:GEF262180 GOB262179:GOB262180 GXX262179:GXX262180 HHT262179:HHT262180 HRP262179:HRP262180 IBL262179:IBL262180 ILH262179:ILH262180 IVD262179:IVD262180 JEZ262179:JEZ262180 JOV262179:JOV262180 JYR262179:JYR262180 KIN262179:KIN262180 KSJ262179:KSJ262180 LCF262179:LCF262180 LMB262179:LMB262180 LVX262179:LVX262180 MFT262179:MFT262180 MPP262179:MPP262180 MZL262179:MZL262180 NJH262179:NJH262180 NTD262179:NTD262180 OCZ262179:OCZ262180 OMV262179:OMV262180 OWR262179:OWR262180 PGN262179:PGN262180 PQJ262179:PQJ262180 QAF262179:QAF262180 QKB262179:QKB262180 QTX262179:QTX262180 RDT262179:RDT262180 RNP262179:RNP262180 RXL262179:RXL262180 SHH262179:SHH262180 SRD262179:SRD262180 TAZ262179:TAZ262180 TKV262179:TKV262180 TUR262179:TUR262180 UEN262179:UEN262180 UOJ262179:UOJ262180 UYF262179:UYF262180 VIB262179:VIB262180 VRX262179:VRX262180 WBT262179:WBT262180 WLP262179:WLP262180 WVL262179:WVL262180 D327715:D327716 IZ327715:IZ327716 SV327715:SV327716 ACR327715:ACR327716 AMN327715:AMN327716 AWJ327715:AWJ327716 BGF327715:BGF327716 BQB327715:BQB327716 BZX327715:BZX327716 CJT327715:CJT327716 CTP327715:CTP327716 DDL327715:DDL327716 DNH327715:DNH327716 DXD327715:DXD327716 EGZ327715:EGZ327716 EQV327715:EQV327716 FAR327715:FAR327716 FKN327715:FKN327716 FUJ327715:FUJ327716 GEF327715:GEF327716 GOB327715:GOB327716 GXX327715:GXX327716 HHT327715:HHT327716 HRP327715:HRP327716 IBL327715:IBL327716 ILH327715:ILH327716 IVD327715:IVD327716 JEZ327715:JEZ327716 JOV327715:JOV327716 JYR327715:JYR327716 KIN327715:KIN327716 KSJ327715:KSJ327716 LCF327715:LCF327716 LMB327715:LMB327716 LVX327715:LVX327716 MFT327715:MFT327716 MPP327715:MPP327716 MZL327715:MZL327716 NJH327715:NJH327716 NTD327715:NTD327716 OCZ327715:OCZ327716 OMV327715:OMV327716 OWR327715:OWR327716 PGN327715:PGN327716 PQJ327715:PQJ327716 QAF327715:QAF327716 QKB327715:QKB327716 QTX327715:QTX327716 RDT327715:RDT327716 RNP327715:RNP327716 RXL327715:RXL327716 SHH327715:SHH327716 SRD327715:SRD327716 TAZ327715:TAZ327716 TKV327715:TKV327716 TUR327715:TUR327716 UEN327715:UEN327716 UOJ327715:UOJ327716 UYF327715:UYF327716 VIB327715:VIB327716 VRX327715:VRX327716 WBT327715:WBT327716 WLP327715:WLP327716 WVL327715:WVL327716 D393251:D393252 IZ393251:IZ393252 SV393251:SV393252 ACR393251:ACR393252 AMN393251:AMN393252 AWJ393251:AWJ393252 BGF393251:BGF393252 BQB393251:BQB393252 BZX393251:BZX393252 CJT393251:CJT393252 CTP393251:CTP393252 DDL393251:DDL393252 DNH393251:DNH393252 DXD393251:DXD393252 EGZ393251:EGZ393252 EQV393251:EQV393252 FAR393251:FAR393252 FKN393251:FKN393252 FUJ393251:FUJ393252 GEF393251:GEF393252 GOB393251:GOB393252 GXX393251:GXX393252 HHT393251:HHT393252 HRP393251:HRP393252 IBL393251:IBL393252 ILH393251:ILH393252 IVD393251:IVD393252 JEZ393251:JEZ393252 JOV393251:JOV393252 JYR393251:JYR393252 KIN393251:KIN393252 KSJ393251:KSJ393252 LCF393251:LCF393252 LMB393251:LMB393252 LVX393251:LVX393252 MFT393251:MFT393252 MPP393251:MPP393252 MZL393251:MZL393252 NJH393251:NJH393252 NTD393251:NTD393252 OCZ393251:OCZ393252 OMV393251:OMV393252 OWR393251:OWR393252 PGN393251:PGN393252 PQJ393251:PQJ393252 QAF393251:QAF393252 QKB393251:QKB393252 QTX393251:QTX393252 RDT393251:RDT393252 RNP393251:RNP393252 RXL393251:RXL393252 SHH393251:SHH393252 SRD393251:SRD393252 TAZ393251:TAZ393252 TKV393251:TKV393252 TUR393251:TUR393252 UEN393251:UEN393252 UOJ393251:UOJ393252 UYF393251:UYF393252 VIB393251:VIB393252 VRX393251:VRX393252 WBT393251:WBT393252 WLP393251:WLP393252 WVL393251:WVL393252 D458787:D458788 IZ458787:IZ458788 SV458787:SV458788 ACR458787:ACR458788 AMN458787:AMN458788 AWJ458787:AWJ458788 BGF458787:BGF458788 BQB458787:BQB458788 BZX458787:BZX458788 CJT458787:CJT458788 CTP458787:CTP458788 DDL458787:DDL458788 DNH458787:DNH458788 DXD458787:DXD458788 EGZ458787:EGZ458788 EQV458787:EQV458788 FAR458787:FAR458788 FKN458787:FKN458788 FUJ458787:FUJ458788 GEF458787:GEF458788 GOB458787:GOB458788 GXX458787:GXX458788 HHT458787:HHT458788 HRP458787:HRP458788 IBL458787:IBL458788 ILH458787:ILH458788 IVD458787:IVD458788 JEZ458787:JEZ458788 JOV458787:JOV458788 JYR458787:JYR458788 KIN458787:KIN458788 KSJ458787:KSJ458788 LCF458787:LCF458788 LMB458787:LMB458788 LVX458787:LVX458788 MFT458787:MFT458788 MPP458787:MPP458788 MZL458787:MZL458788 NJH458787:NJH458788 NTD458787:NTD458788 OCZ458787:OCZ458788 OMV458787:OMV458788 OWR458787:OWR458788 PGN458787:PGN458788 PQJ458787:PQJ458788 QAF458787:QAF458788 QKB458787:QKB458788 QTX458787:QTX458788 RDT458787:RDT458788 RNP458787:RNP458788 RXL458787:RXL458788 SHH458787:SHH458788 SRD458787:SRD458788 TAZ458787:TAZ458788 TKV458787:TKV458788 TUR458787:TUR458788 UEN458787:UEN458788 UOJ458787:UOJ458788 UYF458787:UYF458788 VIB458787:VIB458788 VRX458787:VRX458788 WBT458787:WBT458788 WLP458787:WLP458788 WVL458787:WVL458788 D524323:D524324 IZ524323:IZ524324 SV524323:SV524324 ACR524323:ACR524324 AMN524323:AMN524324 AWJ524323:AWJ524324 BGF524323:BGF524324 BQB524323:BQB524324 BZX524323:BZX524324 CJT524323:CJT524324 CTP524323:CTP524324 DDL524323:DDL524324 DNH524323:DNH524324 DXD524323:DXD524324 EGZ524323:EGZ524324 EQV524323:EQV524324 FAR524323:FAR524324 FKN524323:FKN524324 FUJ524323:FUJ524324 GEF524323:GEF524324 GOB524323:GOB524324 GXX524323:GXX524324 HHT524323:HHT524324 HRP524323:HRP524324 IBL524323:IBL524324 ILH524323:ILH524324 IVD524323:IVD524324 JEZ524323:JEZ524324 JOV524323:JOV524324 JYR524323:JYR524324 KIN524323:KIN524324 KSJ524323:KSJ524324 LCF524323:LCF524324 LMB524323:LMB524324 LVX524323:LVX524324 MFT524323:MFT524324 MPP524323:MPP524324 MZL524323:MZL524324 NJH524323:NJH524324 NTD524323:NTD524324 OCZ524323:OCZ524324 OMV524323:OMV524324 OWR524323:OWR524324 PGN524323:PGN524324 PQJ524323:PQJ524324 QAF524323:QAF524324 QKB524323:QKB524324 QTX524323:QTX524324 RDT524323:RDT524324 RNP524323:RNP524324 RXL524323:RXL524324 SHH524323:SHH524324 SRD524323:SRD524324 TAZ524323:TAZ524324 TKV524323:TKV524324 TUR524323:TUR524324 UEN524323:UEN524324 UOJ524323:UOJ524324 UYF524323:UYF524324 VIB524323:VIB524324 VRX524323:VRX524324 WBT524323:WBT524324 WLP524323:WLP524324 WVL524323:WVL524324 D589859:D589860 IZ589859:IZ589860 SV589859:SV589860 ACR589859:ACR589860 AMN589859:AMN589860 AWJ589859:AWJ589860 BGF589859:BGF589860 BQB589859:BQB589860 BZX589859:BZX589860 CJT589859:CJT589860 CTP589859:CTP589860 DDL589859:DDL589860 DNH589859:DNH589860 DXD589859:DXD589860 EGZ589859:EGZ589860 EQV589859:EQV589860 FAR589859:FAR589860 FKN589859:FKN589860 FUJ589859:FUJ589860 GEF589859:GEF589860 GOB589859:GOB589860 GXX589859:GXX589860 HHT589859:HHT589860 HRP589859:HRP589860 IBL589859:IBL589860 ILH589859:ILH589860 IVD589859:IVD589860 JEZ589859:JEZ589860 JOV589859:JOV589860 JYR589859:JYR589860 KIN589859:KIN589860 KSJ589859:KSJ589860 LCF589859:LCF589860 LMB589859:LMB589860 LVX589859:LVX589860 MFT589859:MFT589860 MPP589859:MPP589860 MZL589859:MZL589860 NJH589859:NJH589860 NTD589859:NTD589860 OCZ589859:OCZ589860 OMV589859:OMV589860 OWR589859:OWR589860 PGN589859:PGN589860 PQJ589859:PQJ589860 QAF589859:QAF589860 QKB589859:QKB589860 QTX589859:QTX589860 RDT589859:RDT589860 RNP589859:RNP589860 RXL589859:RXL589860 SHH589859:SHH589860 SRD589859:SRD589860 TAZ589859:TAZ589860 TKV589859:TKV589860 TUR589859:TUR589860 UEN589859:UEN589860 UOJ589859:UOJ589860 UYF589859:UYF589860 VIB589859:VIB589860 VRX589859:VRX589860 WBT589859:WBT589860 WLP589859:WLP589860 WVL589859:WVL589860 D655395:D655396 IZ655395:IZ655396 SV655395:SV655396 ACR655395:ACR655396 AMN655395:AMN655396 AWJ655395:AWJ655396 BGF655395:BGF655396 BQB655395:BQB655396 BZX655395:BZX655396 CJT655395:CJT655396 CTP655395:CTP655396 DDL655395:DDL655396 DNH655395:DNH655396 DXD655395:DXD655396 EGZ655395:EGZ655396 EQV655395:EQV655396 FAR655395:FAR655396 FKN655395:FKN655396 FUJ655395:FUJ655396 GEF655395:GEF655396 GOB655395:GOB655396 GXX655395:GXX655396 HHT655395:HHT655396 HRP655395:HRP655396 IBL655395:IBL655396 ILH655395:ILH655396 IVD655395:IVD655396 JEZ655395:JEZ655396 JOV655395:JOV655396 JYR655395:JYR655396 KIN655395:KIN655396 KSJ655395:KSJ655396 LCF655395:LCF655396 LMB655395:LMB655396 LVX655395:LVX655396 MFT655395:MFT655396 MPP655395:MPP655396 MZL655395:MZL655396 NJH655395:NJH655396 NTD655395:NTD655396 OCZ655395:OCZ655396 OMV655395:OMV655396 OWR655395:OWR655396 PGN655395:PGN655396 PQJ655395:PQJ655396 QAF655395:QAF655396 QKB655395:QKB655396 QTX655395:QTX655396 RDT655395:RDT655396 RNP655395:RNP655396 RXL655395:RXL655396 SHH655395:SHH655396 SRD655395:SRD655396 TAZ655395:TAZ655396 TKV655395:TKV655396 TUR655395:TUR655396 UEN655395:UEN655396 UOJ655395:UOJ655396 UYF655395:UYF655396 VIB655395:VIB655396 VRX655395:VRX655396 WBT655395:WBT655396 WLP655395:WLP655396 WVL655395:WVL655396 D720931:D720932 IZ720931:IZ720932 SV720931:SV720932 ACR720931:ACR720932 AMN720931:AMN720932 AWJ720931:AWJ720932 BGF720931:BGF720932 BQB720931:BQB720932 BZX720931:BZX720932 CJT720931:CJT720932 CTP720931:CTP720932 DDL720931:DDL720932 DNH720931:DNH720932 DXD720931:DXD720932 EGZ720931:EGZ720932 EQV720931:EQV720932 FAR720931:FAR720932 FKN720931:FKN720932 FUJ720931:FUJ720932 GEF720931:GEF720932 GOB720931:GOB720932 GXX720931:GXX720932 HHT720931:HHT720932 HRP720931:HRP720932 IBL720931:IBL720932 ILH720931:ILH720932 IVD720931:IVD720932 JEZ720931:JEZ720932 JOV720931:JOV720932 JYR720931:JYR720932 KIN720931:KIN720932 KSJ720931:KSJ720932 LCF720931:LCF720932 LMB720931:LMB720932 LVX720931:LVX720932 MFT720931:MFT720932 MPP720931:MPP720932 MZL720931:MZL720932 NJH720931:NJH720932 NTD720931:NTD720932 OCZ720931:OCZ720932 OMV720931:OMV720932 OWR720931:OWR720932 PGN720931:PGN720932 PQJ720931:PQJ720932 QAF720931:QAF720932 QKB720931:QKB720932 QTX720931:QTX720932 RDT720931:RDT720932 RNP720931:RNP720932 RXL720931:RXL720932 SHH720931:SHH720932 SRD720931:SRD720932 TAZ720931:TAZ720932 TKV720931:TKV720932 TUR720931:TUR720932 UEN720931:UEN720932 UOJ720931:UOJ720932 UYF720931:UYF720932 VIB720931:VIB720932 VRX720931:VRX720932 WBT720931:WBT720932 WLP720931:WLP720932 WVL720931:WVL720932 D786467:D786468 IZ786467:IZ786468 SV786467:SV786468 ACR786467:ACR786468 AMN786467:AMN786468 AWJ786467:AWJ786468 BGF786467:BGF786468 BQB786467:BQB786468 BZX786467:BZX786468 CJT786467:CJT786468 CTP786467:CTP786468 DDL786467:DDL786468 DNH786467:DNH786468 DXD786467:DXD786468 EGZ786467:EGZ786468 EQV786467:EQV786468 FAR786467:FAR786468 FKN786467:FKN786468 FUJ786467:FUJ786468 GEF786467:GEF786468 GOB786467:GOB786468 GXX786467:GXX786468 HHT786467:HHT786468 HRP786467:HRP786468 IBL786467:IBL786468 ILH786467:ILH786468 IVD786467:IVD786468 JEZ786467:JEZ786468 JOV786467:JOV786468 JYR786467:JYR786468 KIN786467:KIN786468 KSJ786467:KSJ786468 LCF786467:LCF786468 LMB786467:LMB786468 LVX786467:LVX786468 MFT786467:MFT786468 MPP786467:MPP786468 MZL786467:MZL786468 NJH786467:NJH786468 NTD786467:NTD786468 OCZ786467:OCZ786468 OMV786467:OMV786468 OWR786467:OWR786468 PGN786467:PGN786468 PQJ786467:PQJ786468 QAF786467:QAF786468 QKB786467:QKB786468 QTX786467:QTX786468 RDT786467:RDT786468 RNP786467:RNP786468 RXL786467:RXL786468 SHH786467:SHH786468 SRD786467:SRD786468 TAZ786467:TAZ786468 TKV786467:TKV786468 TUR786467:TUR786468 UEN786467:UEN786468 UOJ786467:UOJ786468 UYF786467:UYF786468 VIB786467:VIB786468 VRX786467:VRX786468 WBT786467:WBT786468 WLP786467:WLP786468 WVL786467:WVL786468 D852003:D852004 IZ852003:IZ852004 SV852003:SV852004 ACR852003:ACR852004 AMN852003:AMN852004 AWJ852003:AWJ852004 BGF852003:BGF852004 BQB852003:BQB852004 BZX852003:BZX852004 CJT852003:CJT852004 CTP852003:CTP852004 DDL852003:DDL852004 DNH852003:DNH852004 DXD852003:DXD852004 EGZ852003:EGZ852004 EQV852003:EQV852004 FAR852003:FAR852004 FKN852003:FKN852004 FUJ852003:FUJ852004 GEF852003:GEF852004 GOB852003:GOB852004 GXX852003:GXX852004 HHT852003:HHT852004 HRP852003:HRP852004 IBL852003:IBL852004 ILH852003:ILH852004 IVD852003:IVD852004 JEZ852003:JEZ852004 JOV852003:JOV852004 JYR852003:JYR852004 KIN852003:KIN852004 KSJ852003:KSJ852004 LCF852003:LCF852004 LMB852003:LMB852004 LVX852003:LVX852004 MFT852003:MFT852004 MPP852003:MPP852004 MZL852003:MZL852004 NJH852003:NJH852004 NTD852003:NTD852004 OCZ852003:OCZ852004 OMV852003:OMV852004 OWR852003:OWR852004 PGN852003:PGN852004 PQJ852003:PQJ852004 QAF852003:QAF852004 QKB852003:QKB852004 QTX852003:QTX852004 RDT852003:RDT852004 RNP852003:RNP852004 RXL852003:RXL852004 SHH852003:SHH852004 SRD852003:SRD852004 TAZ852003:TAZ852004 TKV852003:TKV852004 TUR852003:TUR852004 UEN852003:UEN852004 UOJ852003:UOJ852004 UYF852003:UYF852004 VIB852003:VIB852004 VRX852003:VRX852004 WBT852003:WBT852004 WLP852003:WLP852004 WVL852003:WVL852004 D917539:D917540 IZ917539:IZ917540 SV917539:SV917540 ACR917539:ACR917540 AMN917539:AMN917540 AWJ917539:AWJ917540 BGF917539:BGF917540 BQB917539:BQB917540 BZX917539:BZX917540 CJT917539:CJT917540 CTP917539:CTP917540 DDL917539:DDL917540 DNH917539:DNH917540 DXD917539:DXD917540 EGZ917539:EGZ917540 EQV917539:EQV917540 FAR917539:FAR917540 FKN917539:FKN917540 FUJ917539:FUJ917540 GEF917539:GEF917540 GOB917539:GOB917540 GXX917539:GXX917540 HHT917539:HHT917540 HRP917539:HRP917540 IBL917539:IBL917540 ILH917539:ILH917540 IVD917539:IVD917540 JEZ917539:JEZ917540 JOV917539:JOV917540 JYR917539:JYR917540 KIN917539:KIN917540 KSJ917539:KSJ917540 LCF917539:LCF917540 LMB917539:LMB917540 LVX917539:LVX917540 MFT917539:MFT917540 MPP917539:MPP917540 MZL917539:MZL917540 NJH917539:NJH917540 NTD917539:NTD917540 OCZ917539:OCZ917540 OMV917539:OMV917540 OWR917539:OWR917540 PGN917539:PGN917540 PQJ917539:PQJ917540 QAF917539:QAF917540 QKB917539:QKB917540 QTX917539:QTX917540 RDT917539:RDT917540 RNP917539:RNP917540 RXL917539:RXL917540 SHH917539:SHH917540 SRD917539:SRD917540 TAZ917539:TAZ917540 TKV917539:TKV917540 TUR917539:TUR917540 UEN917539:UEN917540 UOJ917539:UOJ917540 UYF917539:UYF917540 VIB917539:VIB917540 VRX917539:VRX917540 WBT917539:WBT917540 WLP917539:WLP917540 WVL917539:WVL917540 D983075:D983076 IZ983075:IZ983076 SV983075:SV983076 ACR983075:ACR983076 AMN983075:AMN983076 AWJ983075:AWJ983076 BGF983075:BGF983076 BQB983075:BQB983076 BZX983075:BZX983076 CJT983075:CJT983076 CTP983075:CTP983076 DDL983075:DDL983076 DNH983075:DNH983076 DXD983075:DXD983076 EGZ983075:EGZ983076 EQV983075:EQV983076 FAR983075:FAR983076 FKN983075:FKN983076 FUJ983075:FUJ983076 GEF983075:GEF983076 GOB983075:GOB983076 GXX983075:GXX983076 HHT983075:HHT983076 HRP983075:HRP983076 IBL983075:IBL983076 ILH983075:ILH983076 IVD983075:IVD983076 JEZ983075:JEZ983076 JOV983075:JOV983076 JYR983075:JYR983076 KIN983075:KIN983076 KSJ983075:KSJ983076 LCF983075:LCF983076 LMB983075:LMB983076 LVX983075:LVX983076 MFT983075:MFT983076 MPP983075:MPP983076 MZL983075:MZL983076 NJH983075:NJH983076 NTD983075:NTD983076 OCZ983075:OCZ983076 OMV983075:OMV983076 OWR983075:OWR983076 PGN983075:PGN983076 PQJ983075:PQJ983076 QAF983075:QAF983076 QKB983075:QKB983076 QTX983075:QTX983076 RDT983075:RDT983076 RNP983075:RNP983076 RXL983075:RXL983076 SHH983075:SHH983076 SRD983075:SRD983076 TAZ983075:TAZ983076 TKV983075:TKV983076 TUR983075:TUR983076 UEN983075:UEN983076 UOJ983075:UOJ983076 UYF983075:UYF983076 VIB983075:VIB983076 VRX983075:VRX983076 WBT983075:WBT983076 WLP983075:WLP983076 WVL983075:WVL983076 J35:J36 JF35:JF36 TB35:TB36 ACX35:ACX36 AMT35:AMT36 AWP35:AWP36 BGL35:BGL36 BQH35:BQH36 CAD35:CAD36 CJZ35:CJZ36 CTV35:CTV36 DDR35:DDR36 DNN35:DNN36 DXJ35:DXJ36 EHF35:EHF36 ERB35:ERB36 FAX35:FAX36 FKT35:FKT36 FUP35:FUP36 GEL35:GEL36 GOH35:GOH36 GYD35:GYD36 HHZ35:HHZ36 HRV35:HRV36 IBR35:IBR36 ILN35:ILN36 IVJ35:IVJ36 JFF35:JFF36 JPB35:JPB36 JYX35:JYX36 KIT35:KIT36 KSP35:KSP36 LCL35:LCL36 LMH35:LMH36 LWD35:LWD36 MFZ35:MFZ36 MPV35:MPV36 MZR35:MZR36 NJN35:NJN36 NTJ35:NTJ36 ODF35:ODF36 ONB35:ONB36 OWX35:OWX36 PGT35:PGT36 PQP35:PQP36 QAL35:QAL36 QKH35:QKH36 QUD35:QUD36 RDZ35:RDZ36 RNV35:RNV36 RXR35:RXR36 SHN35:SHN36 SRJ35:SRJ36 TBF35:TBF36 TLB35:TLB36 TUX35:TUX36 UET35:UET36 UOP35:UOP36 UYL35:UYL36 VIH35:VIH36 VSD35:VSD36 WBZ35:WBZ36 WLV35:WLV36 WVR35:WVR36 J65571:J65572 JF65571:JF65572 TB65571:TB65572 ACX65571:ACX65572 AMT65571:AMT65572 AWP65571:AWP65572 BGL65571:BGL65572 BQH65571:BQH65572 CAD65571:CAD65572 CJZ65571:CJZ65572 CTV65571:CTV65572 DDR65571:DDR65572 DNN65571:DNN65572 DXJ65571:DXJ65572 EHF65571:EHF65572 ERB65571:ERB65572 FAX65571:FAX65572 FKT65571:FKT65572 FUP65571:FUP65572 GEL65571:GEL65572 GOH65571:GOH65572 GYD65571:GYD65572 HHZ65571:HHZ65572 HRV65571:HRV65572 IBR65571:IBR65572 ILN65571:ILN65572 IVJ65571:IVJ65572 JFF65571:JFF65572 JPB65571:JPB65572 JYX65571:JYX65572 KIT65571:KIT65572 KSP65571:KSP65572 LCL65571:LCL65572 LMH65571:LMH65572 LWD65571:LWD65572 MFZ65571:MFZ65572 MPV65571:MPV65572 MZR65571:MZR65572 NJN65571:NJN65572 NTJ65571:NTJ65572 ODF65571:ODF65572 ONB65571:ONB65572 OWX65571:OWX65572 PGT65571:PGT65572 PQP65571:PQP65572 QAL65571:QAL65572 QKH65571:QKH65572 QUD65571:QUD65572 RDZ65571:RDZ65572 RNV65571:RNV65572 RXR65571:RXR65572 SHN65571:SHN65572 SRJ65571:SRJ65572 TBF65571:TBF65572 TLB65571:TLB65572 TUX65571:TUX65572 UET65571:UET65572 UOP65571:UOP65572 UYL65571:UYL65572 VIH65571:VIH65572 VSD65571:VSD65572 WBZ65571:WBZ65572 WLV65571:WLV65572 WVR65571:WVR65572 J131107:J131108 JF131107:JF131108 TB131107:TB131108 ACX131107:ACX131108 AMT131107:AMT131108 AWP131107:AWP131108 BGL131107:BGL131108 BQH131107:BQH131108 CAD131107:CAD131108 CJZ131107:CJZ131108 CTV131107:CTV131108 DDR131107:DDR131108 DNN131107:DNN131108 DXJ131107:DXJ131108 EHF131107:EHF131108 ERB131107:ERB131108 FAX131107:FAX131108 FKT131107:FKT131108 FUP131107:FUP131108 GEL131107:GEL131108 GOH131107:GOH131108 GYD131107:GYD131108 HHZ131107:HHZ131108 HRV131107:HRV131108 IBR131107:IBR131108 ILN131107:ILN131108 IVJ131107:IVJ131108 JFF131107:JFF131108 JPB131107:JPB131108 JYX131107:JYX131108 KIT131107:KIT131108 KSP131107:KSP131108 LCL131107:LCL131108 LMH131107:LMH131108 LWD131107:LWD131108 MFZ131107:MFZ131108 MPV131107:MPV131108 MZR131107:MZR131108 NJN131107:NJN131108 NTJ131107:NTJ131108 ODF131107:ODF131108 ONB131107:ONB131108 OWX131107:OWX131108 PGT131107:PGT131108 PQP131107:PQP131108 QAL131107:QAL131108 QKH131107:QKH131108 QUD131107:QUD131108 RDZ131107:RDZ131108 RNV131107:RNV131108 RXR131107:RXR131108 SHN131107:SHN131108 SRJ131107:SRJ131108 TBF131107:TBF131108 TLB131107:TLB131108 TUX131107:TUX131108 UET131107:UET131108 UOP131107:UOP131108 UYL131107:UYL131108 VIH131107:VIH131108 VSD131107:VSD131108 WBZ131107:WBZ131108 WLV131107:WLV131108 WVR131107:WVR131108 J196643:J196644 JF196643:JF196644 TB196643:TB196644 ACX196643:ACX196644 AMT196643:AMT196644 AWP196643:AWP196644 BGL196643:BGL196644 BQH196643:BQH196644 CAD196643:CAD196644 CJZ196643:CJZ196644 CTV196643:CTV196644 DDR196643:DDR196644 DNN196643:DNN196644 DXJ196643:DXJ196644 EHF196643:EHF196644 ERB196643:ERB196644 FAX196643:FAX196644 FKT196643:FKT196644 FUP196643:FUP196644 GEL196643:GEL196644 GOH196643:GOH196644 GYD196643:GYD196644 HHZ196643:HHZ196644 HRV196643:HRV196644 IBR196643:IBR196644 ILN196643:ILN196644 IVJ196643:IVJ196644 JFF196643:JFF196644 JPB196643:JPB196644 JYX196643:JYX196644 KIT196643:KIT196644 KSP196643:KSP196644 LCL196643:LCL196644 LMH196643:LMH196644 LWD196643:LWD196644 MFZ196643:MFZ196644 MPV196643:MPV196644 MZR196643:MZR196644 NJN196643:NJN196644 NTJ196643:NTJ196644 ODF196643:ODF196644 ONB196643:ONB196644 OWX196643:OWX196644 PGT196643:PGT196644 PQP196643:PQP196644 QAL196643:QAL196644 QKH196643:QKH196644 QUD196643:QUD196644 RDZ196643:RDZ196644 RNV196643:RNV196644 RXR196643:RXR196644 SHN196643:SHN196644 SRJ196643:SRJ196644 TBF196643:TBF196644 TLB196643:TLB196644 TUX196643:TUX196644 UET196643:UET196644 UOP196643:UOP196644 UYL196643:UYL196644 VIH196643:VIH196644 VSD196643:VSD196644 WBZ196643:WBZ196644 WLV196643:WLV196644 WVR196643:WVR196644 J262179:J262180 JF262179:JF262180 TB262179:TB262180 ACX262179:ACX262180 AMT262179:AMT262180 AWP262179:AWP262180 BGL262179:BGL262180 BQH262179:BQH262180 CAD262179:CAD262180 CJZ262179:CJZ262180 CTV262179:CTV262180 DDR262179:DDR262180 DNN262179:DNN262180 DXJ262179:DXJ262180 EHF262179:EHF262180 ERB262179:ERB262180 FAX262179:FAX262180 FKT262179:FKT262180 FUP262179:FUP262180 GEL262179:GEL262180 GOH262179:GOH262180 GYD262179:GYD262180 HHZ262179:HHZ262180 HRV262179:HRV262180 IBR262179:IBR262180 ILN262179:ILN262180 IVJ262179:IVJ262180 JFF262179:JFF262180 JPB262179:JPB262180 JYX262179:JYX262180 KIT262179:KIT262180 KSP262179:KSP262180 LCL262179:LCL262180 LMH262179:LMH262180 LWD262179:LWD262180 MFZ262179:MFZ262180 MPV262179:MPV262180 MZR262179:MZR262180 NJN262179:NJN262180 NTJ262179:NTJ262180 ODF262179:ODF262180 ONB262179:ONB262180 OWX262179:OWX262180 PGT262179:PGT262180 PQP262179:PQP262180 QAL262179:QAL262180 QKH262179:QKH262180 QUD262179:QUD262180 RDZ262179:RDZ262180 RNV262179:RNV262180 RXR262179:RXR262180 SHN262179:SHN262180 SRJ262179:SRJ262180 TBF262179:TBF262180 TLB262179:TLB262180 TUX262179:TUX262180 UET262179:UET262180 UOP262179:UOP262180 UYL262179:UYL262180 VIH262179:VIH262180 VSD262179:VSD262180 WBZ262179:WBZ262180 WLV262179:WLV262180 WVR262179:WVR262180 J327715:J327716 JF327715:JF327716 TB327715:TB327716 ACX327715:ACX327716 AMT327715:AMT327716 AWP327715:AWP327716 BGL327715:BGL327716 BQH327715:BQH327716 CAD327715:CAD327716 CJZ327715:CJZ327716 CTV327715:CTV327716 DDR327715:DDR327716 DNN327715:DNN327716 DXJ327715:DXJ327716 EHF327715:EHF327716 ERB327715:ERB327716 FAX327715:FAX327716 FKT327715:FKT327716 FUP327715:FUP327716 GEL327715:GEL327716 GOH327715:GOH327716 GYD327715:GYD327716 HHZ327715:HHZ327716 HRV327715:HRV327716 IBR327715:IBR327716 ILN327715:ILN327716 IVJ327715:IVJ327716 JFF327715:JFF327716 JPB327715:JPB327716 JYX327715:JYX327716 KIT327715:KIT327716 KSP327715:KSP327716 LCL327715:LCL327716 LMH327715:LMH327716 LWD327715:LWD327716 MFZ327715:MFZ327716 MPV327715:MPV327716 MZR327715:MZR327716 NJN327715:NJN327716 NTJ327715:NTJ327716 ODF327715:ODF327716 ONB327715:ONB327716 OWX327715:OWX327716 PGT327715:PGT327716 PQP327715:PQP327716 QAL327715:QAL327716 QKH327715:QKH327716 QUD327715:QUD327716 RDZ327715:RDZ327716 RNV327715:RNV327716 RXR327715:RXR327716 SHN327715:SHN327716 SRJ327715:SRJ327716 TBF327715:TBF327716 TLB327715:TLB327716 TUX327715:TUX327716 UET327715:UET327716 UOP327715:UOP327716 UYL327715:UYL327716 VIH327715:VIH327716 VSD327715:VSD327716 WBZ327715:WBZ327716 WLV327715:WLV327716 WVR327715:WVR327716 J393251:J393252 JF393251:JF393252 TB393251:TB393252 ACX393251:ACX393252 AMT393251:AMT393252 AWP393251:AWP393252 BGL393251:BGL393252 BQH393251:BQH393252 CAD393251:CAD393252 CJZ393251:CJZ393252 CTV393251:CTV393252 DDR393251:DDR393252 DNN393251:DNN393252 DXJ393251:DXJ393252 EHF393251:EHF393252 ERB393251:ERB393252 FAX393251:FAX393252 FKT393251:FKT393252 FUP393251:FUP393252 GEL393251:GEL393252 GOH393251:GOH393252 GYD393251:GYD393252 HHZ393251:HHZ393252 HRV393251:HRV393252 IBR393251:IBR393252 ILN393251:ILN393252 IVJ393251:IVJ393252 JFF393251:JFF393252 JPB393251:JPB393252 JYX393251:JYX393252 KIT393251:KIT393252 KSP393251:KSP393252 LCL393251:LCL393252 LMH393251:LMH393252 LWD393251:LWD393252 MFZ393251:MFZ393252 MPV393251:MPV393252 MZR393251:MZR393252 NJN393251:NJN393252 NTJ393251:NTJ393252 ODF393251:ODF393252 ONB393251:ONB393252 OWX393251:OWX393252 PGT393251:PGT393252 PQP393251:PQP393252 QAL393251:QAL393252 QKH393251:QKH393252 QUD393251:QUD393252 RDZ393251:RDZ393252 RNV393251:RNV393252 RXR393251:RXR393252 SHN393251:SHN393252 SRJ393251:SRJ393252 TBF393251:TBF393252 TLB393251:TLB393252 TUX393251:TUX393252 UET393251:UET393252 UOP393251:UOP393252 UYL393251:UYL393252 VIH393251:VIH393252 VSD393251:VSD393252 WBZ393251:WBZ393252 WLV393251:WLV393252 WVR393251:WVR393252 J458787:J458788 JF458787:JF458788 TB458787:TB458788 ACX458787:ACX458788 AMT458787:AMT458788 AWP458787:AWP458788 BGL458787:BGL458788 BQH458787:BQH458788 CAD458787:CAD458788 CJZ458787:CJZ458788 CTV458787:CTV458788 DDR458787:DDR458788 DNN458787:DNN458788 DXJ458787:DXJ458788 EHF458787:EHF458788 ERB458787:ERB458788 FAX458787:FAX458788 FKT458787:FKT458788 FUP458787:FUP458788 GEL458787:GEL458788 GOH458787:GOH458788 GYD458787:GYD458788 HHZ458787:HHZ458788 HRV458787:HRV458788 IBR458787:IBR458788 ILN458787:ILN458788 IVJ458787:IVJ458788 JFF458787:JFF458788 JPB458787:JPB458788 JYX458787:JYX458788 KIT458787:KIT458788 KSP458787:KSP458788 LCL458787:LCL458788 LMH458787:LMH458788 LWD458787:LWD458788 MFZ458787:MFZ458788 MPV458787:MPV458788 MZR458787:MZR458788 NJN458787:NJN458788 NTJ458787:NTJ458788 ODF458787:ODF458788 ONB458787:ONB458788 OWX458787:OWX458788 PGT458787:PGT458788 PQP458787:PQP458788 QAL458787:QAL458788 QKH458787:QKH458788 QUD458787:QUD458788 RDZ458787:RDZ458788 RNV458787:RNV458788 RXR458787:RXR458788 SHN458787:SHN458788 SRJ458787:SRJ458788 TBF458787:TBF458788 TLB458787:TLB458788 TUX458787:TUX458788 UET458787:UET458788 UOP458787:UOP458788 UYL458787:UYL458788 VIH458787:VIH458788 VSD458787:VSD458788 WBZ458787:WBZ458788 WLV458787:WLV458788 WVR458787:WVR458788 J524323:J524324 JF524323:JF524324 TB524323:TB524324 ACX524323:ACX524324 AMT524323:AMT524324 AWP524323:AWP524324 BGL524323:BGL524324 BQH524323:BQH524324 CAD524323:CAD524324 CJZ524323:CJZ524324 CTV524323:CTV524324 DDR524323:DDR524324 DNN524323:DNN524324 DXJ524323:DXJ524324 EHF524323:EHF524324 ERB524323:ERB524324 FAX524323:FAX524324 FKT524323:FKT524324 FUP524323:FUP524324 GEL524323:GEL524324 GOH524323:GOH524324 GYD524323:GYD524324 HHZ524323:HHZ524324 HRV524323:HRV524324 IBR524323:IBR524324 ILN524323:ILN524324 IVJ524323:IVJ524324 JFF524323:JFF524324 JPB524323:JPB524324 JYX524323:JYX524324 KIT524323:KIT524324 KSP524323:KSP524324 LCL524323:LCL524324 LMH524323:LMH524324 LWD524323:LWD524324 MFZ524323:MFZ524324 MPV524323:MPV524324 MZR524323:MZR524324 NJN524323:NJN524324 NTJ524323:NTJ524324 ODF524323:ODF524324 ONB524323:ONB524324 OWX524323:OWX524324 PGT524323:PGT524324 PQP524323:PQP524324 QAL524323:QAL524324 QKH524323:QKH524324 QUD524323:QUD524324 RDZ524323:RDZ524324 RNV524323:RNV524324 RXR524323:RXR524324 SHN524323:SHN524324 SRJ524323:SRJ524324 TBF524323:TBF524324 TLB524323:TLB524324 TUX524323:TUX524324 UET524323:UET524324 UOP524323:UOP524324 UYL524323:UYL524324 VIH524323:VIH524324 VSD524323:VSD524324 WBZ524323:WBZ524324 WLV524323:WLV524324 WVR524323:WVR524324 J589859:J589860 JF589859:JF589860 TB589859:TB589860 ACX589859:ACX589860 AMT589859:AMT589860 AWP589859:AWP589860 BGL589859:BGL589860 BQH589859:BQH589860 CAD589859:CAD589860 CJZ589859:CJZ589860 CTV589859:CTV589860 DDR589859:DDR589860 DNN589859:DNN589860 DXJ589859:DXJ589860 EHF589859:EHF589860 ERB589859:ERB589860 FAX589859:FAX589860 FKT589859:FKT589860 FUP589859:FUP589860 GEL589859:GEL589860 GOH589859:GOH589860 GYD589859:GYD589860 HHZ589859:HHZ589860 HRV589859:HRV589860 IBR589859:IBR589860 ILN589859:ILN589860 IVJ589859:IVJ589860 JFF589859:JFF589860 JPB589859:JPB589860 JYX589859:JYX589860 KIT589859:KIT589860 KSP589859:KSP589860 LCL589859:LCL589860 LMH589859:LMH589860 LWD589859:LWD589860 MFZ589859:MFZ589860 MPV589859:MPV589860 MZR589859:MZR589860 NJN589859:NJN589860 NTJ589859:NTJ589860 ODF589859:ODF589860 ONB589859:ONB589860 OWX589859:OWX589860 PGT589859:PGT589860 PQP589859:PQP589860 QAL589859:QAL589860 QKH589859:QKH589860 QUD589859:QUD589860 RDZ589859:RDZ589860 RNV589859:RNV589860 RXR589859:RXR589860 SHN589859:SHN589860 SRJ589859:SRJ589860 TBF589859:TBF589860 TLB589859:TLB589860 TUX589859:TUX589860 UET589859:UET589860 UOP589859:UOP589860 UYL589859:UYL589860 VIH589859:VIH589860 VSD589859:VSD589860 WBZ589859:WBZ589860 WLV589859:WLV589860 WVR589859:WVR589860 J655395:J655396 JF655395:JF655396 TB655395:TB655396 ACX655395:ACX655396 AMT655395:AMT655396 AWP655395:AWP655396 BGL655395:BGL655396 BQH655395:BQH655396 CAD655395:CAD655396 CJZ655395:CJZ655396 CTV655395:CTV655396 DDR655395:DDR655396 DNN655395:DNN655396 DXJ655395:DXJ655396 EHF655395:EHF655396 ERB655395:ERB655396 FAX655395:FAX655396 FKT655395:FKT655396 FUP655395:FUP655396 GEL655395:GEL655396 GOH655395:GOH655396 GYD655395:GYD655396 HHZ655395:HHZ655396 HRV655395:HRV655396 IBR655395:IBR655396 ILN655395:ILN655396 IVJ655395:IVJ655396 JFF655395:JFF655396 JPB655395:JPB655396 JYX655395:JYX655396 KIT655395:KIT655396 KSP655395:KSP655396 LCL655395:LCL655396 LMH655395:LMH655396 LWD655395:LWD655396 MFZ655395:MFZ655396 MPV655395:MPV655396 MZR655395:MZR655396 NJN655395:NJN655396 NTJ655395:NTJ655396 ODF655395:ODF655396 ONB655395:ONB655396 OWX655395:OWX655396 PGT655395:PGT655396 PQP655395:PQP655396 QAL655395:QAL655396 QKH655395:QKH655396 QUD655395:QUD655396 RDZ655395:RDZ655396 RNV655395:RNV655396 RXR655395:RXR655396 SHN655395:SHN655396 SRJ655395:SRJ655396 TBF655395:TBF655396 TLB655395:TLB655396 TUX655395:TUX655396 UET655395:UET655396 UOP655395:UOP655396 UYL655395:UYL655396 VIH655395:VIH655396 VSD655395:VSD655396 WBZ655395:WBZ655396 WLV655395:WLV655396 WVR655395:WVR655396 J720931:J720932 JF720931:JF720932 TB720931:TB720932 ACX720931:ACX720932 AMT720931:AMT720932 AWP720931:AWP720932 BGL720931:BGL720932 BQH720931:BQH720932 CAD720931:CAD720932 CJZ720931:CJZ720932 CTV720931:CTV720932 DDR720931:DDR720932 DNN720931:DNN720932 DXJ720931:DXJ720932 EHF720931:EHF720932 ERB720931:ERB720932 FAX720931:FAX720932 FKT720931:FKT720932 FUP720931:FUP720932 GEL720931:GEL720932 GOH720931:GOH720932 GYD720931:GYD720932 HHZ720931:HHZ720932 HRV720931:HRV720932 IBR720931:IBR720932 ILN720931:ILN720932 IVJ720931:IVJ720932 JFF720931:JFF720932 JPB720931:JPB720932 JYX720931:JYX720932 KIT720931:KIT720932 KSP720931:KSP720932 LCL720931:LCL720932 LMH720931:LMH720932 LWD720931:LWD720932 MFZ720931:MFZ720932 MPV720931:MPV720932 MZR720931:MZR720932 NJN720931:NJN720932 NTJ720931:NTJ720932 ODF720931:ODF720932 ONB720931:ONB720932 OWX720931:OWX720932 PGT720931:PGT720932 PQP720931:PQP720932 QAL720931:QAL720932 QKH720931:QKH720932 QUD720931:QUD720932 RDZ720931:RDZ720932 RNV720931:RNV720932 RXR720931:RXR720932 SHN720931:SHN720932 SRJ720931:SRJ720932 TBF720931:TBF720932 TLB720931:TLB720932 TUX720931:TUX720932 UET720931:UET720932 UOP720931:UOP720932 UYL720931:UYL720932 VIH720931:VIH720932 VSD720931:VSD720932 WBZ720931:WBZ720932 WLV720931:WLV720932 WVR720931:WVR720932 J786467:J786468 JF786467:JF786468 TB786467:TB786468 ACX786467:ACX786468 AMT786467:AMT786468 AWP786467:AWP786468 BGL786467:BGL786468 BQH786467:BQH786468 CAD786467:CAD786468 CJZ786467:CJZ786468 CTV786467:CTV786468 DDR786467:DDR786468 DNN786467:DNN786468 DXJ786467:DXJ786468 EHF786467:EHF786468 ERB786467:ERB786468 FAX786467:FAX786468 FKT786467:FKT786468 FUP786467:FUP786468 GEL786467:GEL786468 GOH786467:GOH786468 GYD786467:GYD786468 HHZ786467:HHZ786468 HRV786467:HRV786468 IBR786467:IBR786468 ILN786467:ILN786468 IVJ786467:IVJ786468 JFF786467:JFF786468 JPB786467:JPB786468 JYX786467:JYX786468 KIT786467:KIT786468 KSP786467:KSP786468 LCL786467:LCL786468 LMH786467:LMH786468 LWD786467:LWD786468 MFZ786467:MFZ786468 MPV786467:MPV786468 MZR786467:MZR786468 NJN786467:NJN786468 NTJ786467:NTJ786468 ODF786467:ODF786468 ONB786467:ONB786468 OWX786467:OWX786468 PGT786467:PGT786468 PQP786467:PQP786468 QAL786467:QAL786468 QKH786467:QKH786468 QUD786467:QUD786468 RDZ786467:RDZ786468 RNV786467:RNV786468 RXR786467:RXR786468 SHN786467:SHN786468 SRJ786467:SRJ786468 TBF786467:TBF786468 TLB786467:TLB786468 TUX786467:TUX786468 UET786467:UET786468 UOP786467:UOP786468 UYL786467:UYL786468 VIH786467:VIH786468 VSD786467:VSD786468 WBZ786467:WBZ786468 WLV786467:WLV786468 WVR786467:WVR786468 J852003:J852004 JF852003:JF852004 TB852003:TB852004 ACX852003:ACX852004 AMT852003:AMT852004 AWP852003:AWP852004 BGL852003:BGL852004 BQH852003:BQH852004 CAD852003:CAD852004 CJZ852003:CJZ852004 CTV852003:CTV852004 DDR852003:DDR852004 DNN852003:DNN852004 DXJ852003:DXJ852004 EHF852003:EHF852004 ERB852003:ERB852004 FAX852003:FAX852004 FKT852003:FKT852004 FUP852003:FUP852004 GEL852003:GEL852004 GOH852003:GOH852004 GYD852003:GYD852004 HHZ852003:HHZ852004 HRV852003:HRV852004 IBR852003:IBR852004 ILN852003:ILN852004 IVJ852003:IVJ852004 JFF852003:JFF852004 JPB852003:JPB852004 JYX852003:JYX852004 KIT852003:KIT852004 KSP852003:KSP852004 LCL852003:LCL852004 LMH852003:LMH852004 LWD852003:LWD852004 MFZ852003:MFZ852004 MPV852003:MPV852004 MZR852003:MZR852004 NJN852003:NJN852004 NTJ852003:NTJ852004 ODF852003:ODF852004 ONB852003:ONB852004 OWX852003:OWX852004 PGT852003:PGT852004 PQP852003:PQP852004 QAL852003:QAL852004 QKH852003:QKH852004 QUD852003:QUD852004 RDZ852003:RDZ852004 RNV852003:RNV852004 RXR852003:RXR852004 SHN852003:SHN852004 SRJ852003:SRJ852004 TBF852003:TBF852004 TLB852003:TLB852004 TUX852003:TUX852004 UET852003:UET852004 UOP852003:UOP852004 UYL852003:UYL852004 VIH852003:VIH852004 VSD852003:VSD852004 WBZ852003:WBZ852004 WLV852003:WLV852004 WVR852003:WVR852004 J917539:J917540 JF917539:JF917540 TB917539:TB917540 ACX917539:ACX917540 AMT917539:AMT917540 AWP917539:AWP917540 BGL917539:BGL917540 BQH917539:BQH917540 CAD917539:CAD917540 CJZ917539:CJZ917540 CTV917539:CTV917540 DDR917539:DDR917540 DNN917539:DNN917540 DXJ917539:DXJ917540 EHF917539:EHF917540 ERB917539:ERB917540 FAX917539:FAX917540 FKT917539:FKT917540 FUP917539:FUP917540 GEL917539:GEL917540 GOH917539:GOH917540 GYD917539:GYD917540 HHZ917539:HHZ917540 HRV917539:HRV917540 IBR917539:IBR917540 ILN917539:ILN917540 IVJ917539:IVJ917540 JFF917539:JFF917540 JPB917539:JPB917540 JYX917539:JYX917540 KIT917539:KIT917540 KSP917539:KSP917540 LCL917539:LCL917540 LMH917539:LMH917540 LWD917539:LWD917540 MFZ917539:MFZ917540 MPV917539:MPV917540 MZR917539:MZR917540 NJN917539:NJN917540 NTJ917539:NTJ917540 ODF917539:ODF917540 ONB917539:ONB917540 OWX917539:OWX917540 PGT917539:PGT917540 PQP917539:PQP917540 QAL917539:QAL917540 QKH917539:QKH917540 QUD917539:QUD917540 RDZ917539:RDZ917540 RNV917539:RNV917540 RXR917539:RXR917540 SHN917539:SHN917540 SRJ917539:SRJ917540 TBF917539:TBF917540 TLB917539:TLB917540 TUX917539:TUX917540 UET917539:UET917540 UOP917539:UOP917540 UYL917539:UYL917540 VIH917539:VIH917540 VSD917539:VSD917540 WBZ917539:WBZ917540 WLV917539:WLV917540 WVR917539:WVR917540 J983075:J983076 JF983075:JF983076 TB983075:TB983076 ACX983075:ACX983076 AMT983075:AMT983076 AWP983075:AWP983076 BGL983075:BGL983076 BQH983075:BQH983076 CAD983075:CAD983076 CJZ983075:CJZ983076 CTV983075:CTV983076 DDR983075:DDR983076 DNN983075:DNN983076 DXJ983075:DXJ983076 EHF983075:EHF983076 ERB983075:ERB983076 FAX983075:FAX983076 FKT983075:FKT983076 FUP983075:FUP983076 GEL983075:GEL983076 GOH983075:GOH983076 GYD983075:GYD983076 HHZ983075:HHZ983076 HRV983075:HRV983076 IBR983075:IBR983076 ILN983075:ILN983076 IVJ983075:IVJ983076 JFF983075:JFF983076 JPB983075:JPB983076 JYX983075:JYX983076 KIT983075:KIT983076 KSP983075:KSP983076 LCL983075:LCL983076 LMH983075:LMH983076 LWD983075:LWD983076 MFZ983075:MFZ983076 MPV983075:MPV983076 MZR983075:MZR983076 NJN983075:NJN983076 NTJ983075:NTJ983076 ODF983075:ODF983076 ONB983075:ONB983076 OWX983075:OWX983076 PGT983075:PGT983076 PQP983075:PQP983076 QAL983075:QAL983076 QKH983075:QKH983076 QUD983075:QUD983076 RDZ983075:RDZ983076 RNV983075:RNV983076 RXR983075:RXR983076 SHN983075:SHN983076 SRJ983075:SRJ983076 TBF983075:TBF983076 TLB983075:TLB983076 TUX983075:TUX983076 UET983075:UET983076 UOP983075:UOP983076 UYL983075:UYL983076 VIH983075:VIH983076 VSD983075:VSD983076 WBZ983075:WBZ983076 WLV983075:WLV983076 WVR983075:WVR983076">
      <formula1>1</formula1>
      <formula2>1000</formula2>
    </dataValidation>
    <dataValidation type="whole" allowBlank="1" showInputMessage="1" showErrorMessage="1" sqref="I23 JE23 TA23 ACW23 AMS23 AWO23 BGK23 BQG23 CAC23 CJY23 CTU23 DDQ23 DNM23 DXI23 EHE23 ERA23 FAW23 FKS23 FUO23 GEK23 GOG23 GYC23 HHY23 HRU23 IBQ23 ILM23 IVI23 JFE23 JPA23 JYW23 KIS23 KSO23 LCK23 LMG23 LWC23 MFY23 MPU23 MZQ23 NJM23 NTI23 ODE23 ONA23 OWW23 PGS23 PQO23 QAK23 QKG23 QUC23 RDY23 RNU23 RXQ23 SHM23 SRI23 TBE23 TLA23 TUW23 UES23 UOO23 UYK23 VIG23 VSC23 WBY23 WLU23 WVQ23 I65559 JE65559 TA65559 ACW65559 AMS65559 AWO65559 BGK65559 BQG65559 CAC65559 CJY65559 CTU65559 DDQ65559 DNM65559 DXI65559 EHE65559 ERA65559 FAW65559 FKS65559 FUO65559 GEK65559 GOG65559 GYC65559 HHY65559 HRU65559 IBQ65559 ILM65559 IVI65559 JFE65559 JPA65559 JYW65559 KIS65559 KSO65559 LCK65559 LMG65559 LWC65559 MFY65559 MPU65559 MZQ65559 NJM65559 NTI65559 ODE65559 ONA65559 OWW65559 PGS65559 PQO65559 QAK65559 QKG65559 QUC65559 RDY65559 RNU65559 RXQ65559 SHM65559 SRI65559 TBE65559 TLA65559 TUW65559 UES65559 UOO65559 UYK65559 VIG65559 VSC65559 WBY65559 WLU65559 WVQ65559 I131095 JE131095 TA131095 ACW131095 AMS131095 AWO131095 BGK131095 BQG131095 CAC131095 CJY131095 CTU131095 DDQ131095 DNM131095 DXI131095 EHE131095 ERA131095 FAW131095 FKS131095 FUO131095 GEK131095 GOG131095 GYC131095 HHY131095 HRU131095 IBQ131095 ILM131095 IVI131095 JFE131095 JPA131095 JYW131095 KIS131095 KSO131095 LCK131095 LMG131095 LWC131095 MFY131095 MPU131095 MZQ131095 NJM131095 NTI131095 ODE131095 ONA131095 OWW131095 PGS131095 PQO131095 QAK131095 QKG131095 QUC131095 RDY131095 RNU131095 RXQ131095 SHM131095 SRI131095 TBE131095 TLA131095 TUW131095 UES131095 UOO131095 UYK131095 VIG131095 VSC131095 WBY131095 WLU131095 WVQ131095 I196631 JE196631 TA196631 ACW196631 AMS196631 AWO196631 BGK196631 BQG196631 CAC196631 CJY196631 CTU196631 DDQ196631 DNM196631 DXI196631 EHE196631 ERA196631 FAW196631 FKS196631 FUO196631 GEK196631 GOG196631 GYC196631 HHY196631 HRU196631 IBQ196631 ILM196631 IVI196631 JFE196631 JPA196631 JYW196631 KIS196631 KSO196631 LCK196631 LMG196631 LWC196631 MFY196631 MPU196631 MZQ196631 NJM196631 NTI196631 ODE196631 ONA196631 OWW196631 PGS196631 PQO196631 QAK196631 QKG196631 QUC196631 RDY196631 RNU196631 RXQ196631 SHM196631 SRI196631 TBE196631 TLA196631 TUW196631 UES196631 UOO196631 UYK196631 VIG196631 VSC196631 WBY196631 WLU196631 WVQ196631 I262167 JE262167 TA262167 ACW262167 AMS262167 AWO262167 BGK262167 BQG262167 CAC262167 CJY262167 CTU262167 DDQ262167 DNM262167 DXI262167 EHE262167 ERA262167 FAW262167 FKS262167 FUO262167 GEK262167 GOG262167 GYC262167 HHY262167 HRU262167 IBQ262167 ILM262167 IVI262167 JFE262167 JPA262167 JYW262167 KIS262167 KSO262167 LCK262167 LMG262167 LWC262167 MFY262167 MPU262167 MZQ262167 NJM262167 NTI262167 ODE262167 ONA262167 OWW262167 PGS262167 PQO262167 QAK262167 QKG262167 QUC262167 RDY262167 RNU262167 RXQ262167 SHM262167 SRI262167 TBE262167 TLA262167 TUW262167 UES262167 UOO262167 UYK262167 VIG262167 VSC262167 WBY262167 WLU262167 WVQ262167 I327703 JE327703 TA327703 ACW327703 AMS327703 AWO327703 BGK327703 BQG327703 CAC327703 CJY327703 CTU327703 DDQ327703 DNM327703 DXI327703 EHE327703 ERA327703 FAW327703 FKS327703 FUO327703 GEK327703 GOG327703 GYC327703 HHY327703 HRU327703 IBQ327703 ILM327703 IVI327703 JFE327703 JPA327703 JYW327703 KIS327703 KSO327703 LCK327703 LMG327703 LWC327703 MFY327703 MPU327703 MZQ327703 NJM327703 NTI327703 ODE327703 ONA327703 OWW327703 PGS327703 PQO327703 QAK327703 QKG327703 QUC327703 RDY327703 RNU327703 RXQ327703 SHM327703 SRI327703 TBE327703 TLA327703 TUW327703 UES327703 UOO327703 UYK327703 VIG327703 VSC327703 WBY327703 WLU327703 WVQ327703 I393239 JE393239 TA393239 ACW393239 AMS393239 AWO393239 BGK393239 BQG393239 CAC393239 CJY393239 CTU393239 DDQ393239 DNM393239 DXI393239 EHE393239 ERA393239 FAW393239 FKS393239 FUO393239 GEK393239 GOG393239 GYC393239 HHY393239 HRU393239 IBQ393239 ILM393239 IVI393239 JFE393239 JPA393239 JYW393239 KIS393239 KSO393239 LCK393239 LMG393239 LWC393239 MFY393239 MPU393239 MZQ393239 NJM393239 NTI393239 ODE393239 ONA393239 OWW393239 PGS393239 PQO393239 QAK393239 QKG393239 QUC393239 RDY393239 RNU393239 RXQ393239 SHM393239 SRI393239 TBE393239 TLA393239 TUW393239 UES393239 UOO393239 UYK393239 VIG393239 VSC393239 WBY393239 WLU393239 WVQ393239 I458775 JE458775 TA458775 ACW458775 AMS458775 AWO458775 BGK458775 BQG458775 CAC458775 CJY458775 CTU458775 DDQ458775 DNM458775 DXI458775 EHE458775 ERA458775 FAW458775 FKS458775 FUO458775 GEK458775 GOG458775 GYC458775 HHY458775 HRU458775 IBQ458775 ILM458775 IVI458775 JFE458775 JPA458775 JYW458775 KIS458775 KSO458775 LCK458775 LMG458775 LWC458775 MFY458775 MPU458775 MZQ458775 NJM458775 NTI458775 ODE458775 ONA458775 OWW458775 PGS458775 PQO458775 QAK458775 QKG458775 QUC458775 RDY458775 RNU458775 RXQ458775 SHM458775 SRI458775 TBE458775 TLA458775 TUW458775 UES458775 UOO458775 UYK458775 VIG458775 VSC458775 WBY458775 WLU458775 WVQ458775 I524311 JE524311 TA524311 ACW524311 AMS524311 AWO524311 BGK524311 BQG524311 CAC524311 CJY524311 CTU524311 DDQ524311 DNM524311 DXI524311 EHE524311 ERA524311 FAW524311 FKS524311 FUO524311 GEK524311 GOG524311 GYC524311 HHY524311 HRU524311 IBQ524311 ILM524311 IVI524311 JFE524311 JPA524311 JYW524311 KIS524311 KSO524311 LCK524311 LMG524311 LWC524311 MFY524311 MPU524311 MZQ524311 NJM524311 NTI524311 ODE524311 ONA524311 OWW524311 PGS524311 PQO524311 QAK524311 QKG524311 QUC524311 RDY524311 RNU524311 RXQ524311 SHM524311 SRI524311 TBE524311 TLA524311 TUW524311 UES524311 UOO524311 UYK524311 VIG524311 VSC524311 WBY524311 WLU524311 WVQ524311 I589847 JE589847 TA589847 ACW589847 AMS589847 AWO589847 BGK589847 BQG589847 CAC589847 CJY589847 CTU589847 DDQ589847 DNM589847 DXI589847 EHE589847 ERA589847 FAW589847 FKS589847 FUO589847 GEK589847 GOG589847 GYC589847 HHY589847 HRU589847 IBQ589847 ILM589847 IVI589847 JFE589847 JPA589847 JYW589847 KIS589847 KSO589847 LCK589847 LMG589847 LWC589847 MFY589847 MPU589847 MZQ589847 NJM589847 NTI589847 ODE589847 ONA589847 OWW589847 PGS589847 PQO589847 QAK589847 QKG589847 QUC589847 RDY589847 RNU589847 RXQ589847 SHM589847 SRI589847 TBE589847 TLA589847 TUW589847 UES589847 UOO589847 UYK589847 VIG589847 VSC589847 WBY589847 WLU589847 WVQ589847 I655383 JE655383 TA655383 ACW655383 AMS655383 AWO655383 BGK655383 BQG655383 CAC655383 CJY655383 CTU655383 DDQ655383 DNM655383 DXI655383 EHE655383 ERA655383 FAW655383 FKS655383 FUO655383 GEK655383 GOG655383 GYC655383 HHY655383 HRU655383 IBQ655383 ILM655383 IVI655383 JFE655383 JPA655383 JYW655383 KIS655383 KSO655383 LCK655383 LMG655383 LWC655383 MFY655383 MPU655383 MZQ655383 NJM655383 NTI655383 ODE655383 ONA655383 OWW655383 PGS655383 PQO655383 QAK655383 QKG655383 QUC655383 RDY655383 RNU655383 RXQ655383 SHM655383 SRI655383 TBE655383 TLA655383 TUW655383 UES655383 UOO655383 UYK655383 VIG655383 VSC655383 WBY655383 WLU655383 WVQ655383 I720919 JE720919 TA720919 ACW720919 AMS720919 AWO720919 BGK720919 BQG720919 CAC720919 CJY720919 CTU720919 DDQ720919 DNM720919 DXI720919 EHE720919 ERA720919 FAW720919 FKS720919 FUO720919 GEK720919 GOG720919 GYC720919 HHY720919 HRU720919 IBQ720919 ILM720919 IVI720919 JFE720919 JPA720919 JYW720919 KIS720919 KSO720919 LCK720919 LMG720919 LWC720919 MFY720919 MPU720919 MZQ720919 NJM720919 NTI720919 ODE720919 ONA720919 OWW720919 PGS720919 PQO720919 QAK720919 QKG720919 QUC720919 RDY720919 RNU720919 RXQ720919 SHM720919 SRI720919 TBE720919 TLA720919 TUW720919 UES720919 UOO720919 UYK720919 VIG720919 VSC720919 WBY720919 WLU720919 WVQ720919 I786455 JE786455 TA786455 ACW786455 AMS786455 AWO786455 BGK786455 BQG786455 CAC786455 CJY786455 CTU786455 DDQ786455 DNM786455 DXI786455 EHE786455 ERA786455 FAW786455 FKS786455 FUO786455 GEK786455 GOG786455 GYC786455 HHY786455 HRU786455 IBQ786455 ILM786455 IVI786455 JFE786455 JPA786455 JYW786455 KIS786455 KSO786455 LCK786455 LMG786455 LWC786455 MFY786455 MPU786455 MZQ786455 NJM786455 NTI786455 ODE786455 ONA786455 OWW786455 PGS786455 PQO786455 QAK786455 QKG786455 QUC786455 RDY786455 RNU786455 RXQ786455 SHM786455 SRI786455 TBE786455 TLA786455 TUW786455 UES786455 UOO786455 UYK786455 VIG786455 VSC786455 WBY786455 WLU786455 WVQ786455 I851991 JE851991 TA851991 ACW851991 AMS851991 AWO851991 BGK851991 BQG851991 CAC851991 CJY851991 CTU851991 DDQ851991 DNM851991 DXI851991 EHE851991 ERA851991 FAW851991 FKS851991 FUO851991 GEK851991 GOG851991 GYC851991 HHY851991 HRU851991 IBQ851991 ILM851991 IVI851991 JFE851991 JPA851991 JYW851991 KIS851991 KSO851991 LCK851991 LMG851991 LWC851991 MFY851991 MPU851991 MZQ851991 NJM851991 NTI851991 ODE851991 ONA851991 OWW851991 PGS851991 PQO851991 QAK851991 QKG851991 QUC851991 RDY851991 RNU851991 RXQ851991 SHM851991 SRI851991 TBE851991 TLA851991 TUW851991 UES851991 UOO851991 UYK851991 VIG851991 VSC851991 WBY851991 WLU851991 WVQ851991 I917527 JE917527 TA917527 ACW917527 AMS917527 AWO917527 BGK917527 BQG917527 CAC917527 CJY917527 CTU917527 DDQ917527 DNM917527 DXI917527 EHE917527 ERA917527 FAW917527 FKS917527 FUO917527 GEK917527 GOG917527 GYC917527 HHY917527 HRU917527 IBQ917527 ILM917527 IVI917527 JFE917527 JPA917527 JYW917527 KIS917527 KSO917527 LCK917527 LMG917527 LWC917527 MFY917527 MPU917527 MZQ917527 NJM917527 NTI917527 ODE917527 ONA917527 OWW917527 PGS917527 PQO917527 QAK917527 QKG917527 QUC917527 RDY917527 RNU917527 RXQ917527 SHM917527 SRI917527 TBE917527 TLA917527 TUW917527 UES917527 UOO917527 UYK917527 VIG917527 VSC917527 WBY917527 WLU917527 WVQ917527 I983063 JE983063 TA983063 ACW983063 AMS983063 AWO983063 BGK983063 BQG983063 CAC983063 CJY983063 CTU983063 DDQ983063 DNM983063 DXI983063 EHE983063 ERA983063 FAW983063 FKS983063 FUO983063 GEK983063 GOG983063 GYC983063 HHY983063 HRU983063 IBQ983063 ILM983063 IVI983063 JFE983063 JPA983063 JYW983063 KIS983063 KSO983063 LCK983063 LMG983063 LWC983063 MFY983063 MPU983063 MZQ983063 NJM983063 NTI983063 ODE983063 ONA983063 OWW983063 PGS983063 PQO983063 QAK983063 QKG983063 QUC983063 RDY983063 RNU983063 RXQ983063 SHM983063 SRI983063 TBE983063 TLA983063 TUW983063 UES983063 UOO983063 UYK983063 VIG983063 VSC983063 WBY983063 WLU983063 WVQ983063">
      <formula1>1</formula1>
      <formula2>200</formula2>
    </dataValidation>
    <dataValidation type="list" allowBlank="1" showInputMessage="1" showErrorMessage="1" sqref="E32 JA32 SW32 ACS32 AMO32 AWK32 BGG32 BQC32 BZY32 CJU32 CTQ32 DDM32 DNI32 DXE32 EHA32 EQW32 FAS32 FKO32 FUK32 GEG32 GOC32 GXY32 HHU32 HRQ32 IBM32 ILI32 IVE32 JFA32 JOW32 JYS32 KIO32 KSK32 LCG32 LMC32 LVY32 MFU32 MPQ32 MZM32 NJI32 NTE32 ODA32 OMW32 OWS32 PGO32 PQK32 QAG32 QKC32 QTY32 RDU32 RNQ32 RXM32 SHI32 SRE32 TBA32 TKW32 TUS32 UEO32 UOK32 UYG32 VIC32 VRY32 WBU32 WLQ32 WVM32 E65568 JA65568 SW65568 ACS65568 AMO65568 AWK65568 BGG65568 BQC65568 BZY65568 CJU65568 CTQ65568 DDM65568 DNI65568 DXE65568 EHA65568 EQW65568 FAS65568 FKO65568 FUK65568 GEG65568 GOC65568 GXY65568 HHU65568 HRQ65568 IBM65568 ILI65568 IVE65568 JFA65568 JOW65568 JYS65568 KIO65568 KSK65568 LCG65568 LMC65568 LVY65568 MFU65568 MPQ65568 MZM65568 NJI65568 NTE65568 ODA65568 OMW65568 OWS65568 PGO65568 PQK65568 QAG65568 QKC65568 QTY65568 RDU65568 RNQ65568 RXM65568 SHI65568 SRE65568 TBA65568 TKW65568 TUS65568 UEO65568 UOK65568 UYG65568 VIC65568 VRY65568 WBU65568 WLQ65568 WVM65568 E131104 JA131104 SW131104 ACS131104 AMO131104 AWK131104 BGG131104 BQC131104 BZY131104 CJU131104 CTQ131104 DDM131104 DNI131104 DXE131104 EHA131104 EQW131104 FAS131104 FKO131104 FUK131104 GEG131104 GOC131104 GXY131104 HHU131104 HRQ131104 IBM131104 ILI131104 IVE131104 JFA131104 JOW131104 JYS131104 KIO131104 KSK131104 LCG131104 LMC131104 LVY131104 MFU131104 MPQ131104 MZM131104 NJI131104 NTE131104 ODA131104 OMW131104 OWS131104 PGO131104 PQK131104 QAG131104 QKC131104 QTY131104 RDU131104 RNQ131104 RXM131104 SHI131104 SRE131104 TBA131104 TKW131104 TUS131104 UEO131104 UOK131104 UYG131104 VIC131104 VRY131104 WBU131104 WLQ131104 WVM131104 E196640 JA196640 SW196640 ACS196640 AMO196640 AWK196640 BGG196640 BQC196640 BZY196640 CJU196640 CTQ196640 DDM196640 DNI196640 DXE196640 EHA196640 EQW196640 FAS196640 FKO196640 FUK196640 GEG196640 GOC196640 GXY196640 HHU196640 HRQ196640 IBM196640 ILI196640 IVE196640 JFA196640 JOW196640 JYS196640 KIO196640 KSK196640 LCG196640 LMC196640 LVY196640 MFU196640 MPQ196640 MZM196640 NJI196640 NTE196640 ODA196640 OMW196640 OWS196640 PGO196640 PQK196640 QAG196640 QKC196640 QTY196640 RDU196640 RNQ196640 RXM196640 SHI196640 SRE196640 TBA196640 TKW196640 TUS196640 UEO196640 UOK196640 UYG196640 VIC196640 VRY196640 WBU196640 WLQ196640 WVM196640 E262176 JA262176 SW262176 ACS262176 AMO262176 AWK262176 BGG262176 BQC262176 BZY262176 CJU262176 CTQ262176 DDM262176 DNI262176 DXE262176 EHA262176 EQW262176 FAS262176 FKO262176 FUK262176 GEG262176 GOC262176 GXY262176 HHU262176 HRQ262176 IBM262176 ILI262176 IVE262176 JFA262176 JOW262176 JYS262176 KIO262176 KSK262176 LCG262176 LMC262176 LVY262176 MFU262176 MPQ262176 MZM262176 NJI262176 NTE262176 ODA262176 OMW262176 OWS262176 PGO262176 PQK262176 QAG262176 QKC262176 QTY262176 RDU262176 RNQ262176 RXM262176 SHI262176 SRE262176 TBA262176 TKW262176 TUS262176 UEO262176 UOK262176 UYG262176 VIC262176 VRY262176 WBU262176 WLQ262176 WVM262176 E327712 JA327712 SW327712 ACS327712 AMO327712 AWK327712 BGG327712 BQC327712 BZY327712 CJU327712 CTQ327712 DDM327712 DNI327712 DXE327712 EHA327712 EQW327712 FAS327712 FKO327712 FUK327712 GEG327712 GOC327712 GXY327712 HHU327712 HRQ327712 IBM327712 ILI327712 IVE327712 JFA327712 JOW327712 JYS327712 KIO327712 KSK327712 LCG327712 LMC327712 LVY327712 MFU327712 MPQ327712 MZM327712 NJI327712 NTE327712 ODA327712 OMW327712 OWS327712 PGO327712 PQK327712 QAG327712 QKC327712 QTY327712 RDU327712 RNQ327712 RXM327712 SHI327712 SRE327712 TBA327712 TKW327712 TUS327712 UEO327712 UOK327712 UYG327712 VIC327712 VRY327712 WBU327712 WLQ327712 WVM327712 E393248 JA393248 SW393248 ACS393248 AMO393248 AWK393248 BGG393248 BQC393248 BZY393248 CJU393248 CTQ393248 DDM393248 DNI393248 DXE393248 EHA393248 EQW393248 FAS393248 FKO393248 FUK393248 GEG393248 GOC393248 GXY393248 HHU393248 HRQ393248 IBM393248 ILI393248 IVE393248 JFA393248 JOW393248 JYS393248 KIO393248 KSK393248 LCG393248 LMC393248 LVY393248 MFU393248 MPQ393248 MZM393248 NJI393248 NTE393248 ODA393248 OMW393248 OWS393248 PGO393248 PQK393248 QAG393248 QKC393248 QTY393248 RDU393248 RNQ393248 RXM393248 SHI393248 SRE393248 TBA393248 TKW393248 TUS393248 UEO393248 UOK393248 UYG393248 VIC393248 VRY393248 WBU393248 WLQ393248 WVM393248 E458784 JA458784 SW458784 ACS458784 AMO458784 AWK458784 BGG458784 BQC458784 BZY458784 CJU458784 CTQ458784 DDM458784 DNI458784 DXE458784 EHA458784 EQW458784 FAS458784 FKO458784 FUK458784 GEG458784 GOC458784 GXY458784 HHU458784 HRQ458784 IBM458784 ILI458784 IVE458784 JFA458784 JOW458784 JYS458784 KIO458784 KSK458784 LCG458784 LMC458784 LVY458784 MFU458784 MPQ458784 MZM458784 NJI458784 NTE458784 ODA458784 OMW458784 OWS458784 PGO458784 PQK458784 QAG458784 QKC458784 QTY458784 RDU458784 RNQ458784 RXM458784 SHI458784 SRE458784 TBA458784 TKW458784 TUS458784 UEO458784 UOK458784 UYG458784 VIC458784 VRY458784 WBU458784 WLQ458784 WVM458784 E524320 JA524320 SW524320 ACS524320 AMO524320 AWK524320 BGG524320 BQC524320 BZY524320 CJU524320 CTQ524320 DDM524320 DNI524320 DXE524320 EHA524320 EQW524320 FAS524320 FKO524320 FUK524320 GEG524320 GOC524320 GXY524320 HHU524320 HRQ524320 IBM524320 ILI524320 IVE524320 JFA524320 JOW524320 JYS524320 KIO524320 KSK524320 LCG524320 LMC524320 LVY524320 MFU524320 MPQ524320 MZM524320 NJI524320 NTE524320 ODA524320 OMW524320 OWS524320 PGO524320 PQK524320 QAG524320 QKC524320 QTY524320 RDU524320 RNQ524320 RXM524320 SHI524320 SRE524320 TBA524320 TKW524320 TUS524320 UEO524320 UOK524320 UYG524320 VIC524320 VRY524320 WBU524320 WLQ524320 WVM524320 E589856 JA589856 SW589856 ACS589856 AMO589856 AWK589856 BGG589856 BQC589856 BZY589856 CJU589856 CTQ589856 DDM589856 DNI589856 DXE589856 EHA589856 EQW589856 FAS589856 FKO589856 FUK589856 GEG589856 GOC589856 GXY589856 HHU589856 HRQ589856 IBM589856 ILI589856 IVE589856 JFA589856 JOW589856 JYS589856 KIO589856 KSK589856 LCG589856 LMC589856 LVY589856 MFU589856 MPQ589856 MZM589856 NJI589856 NTE589856 ODA589856 OMW589856 OWS589856 PGO589856 PQK589856 QAG589856 QKC589856 QTY589856 RDU589856 RNQ589856 RXM589856 SHI589856 SRE589856 TBA589856 TKW589856 TUS589856 UEO589856 UOK589856 UYG589856 VIC589856 VRY589856 WBU589856 WLQ589856 WVM589856 E655392 JA655392 SW655392 ACS655392 AMO655392 AWK655392 BGG655392 BQC655392 BZY655392 CJU655392 CTQ655392 DDM655392 DNI655392 DXE655392 EHA655392 EQW655392 FAS655392 FKO655392 FUK655392 GEG655392 GOC655392 GXY655392 HHU655392 HRQ655392 IBM655392 ILI655392 IVE655392 JFA655392 JOW655392 JYS655392 KIO655392 KSK655392 LCG655392 LMC655392 LVY655392 MFU655392 MPQ655392 MZM655392 NJI655392 NTE655392 ODA655392 OMW655392 OWS655392 PGO655392 PQK655392 QAG655392 QKC655392 QTY655392 RDU655392 RNQ655392 RXM655392 SHI655392 SRE655392 TBA655392 TKW655392 TUS655392 UEO655392 UOK655392 UYG655392 VIC655392 VRY655392 WBU655392 WLQ655392 WVM655392 E720928 JA720928 SW720928 ACS720928 AMO720928 AWK720928 BGG720928 BQC720928 BZY720928 CJU720928 CTQ720928 DDM720928 DNI720928 DXE720928 EHA720928 EQW720928 FAS720928 FKO720928 FUK720928 GEG720928 GOC720928 GXY720928 HHU720928 HRQ720928 IBM720928 ILI720928 IVE720928 JFA720928 JOW720928 JYS720928 KIO720928 KSK720928 LCG720928 LMC720928 LVY720928 MFU720928 MPQ720928 MZM720928 NJI720928 NTE720928 ODA720928 OMW720928 OWS720928 PGO720928 PQK720928 QAG720928 QKC720928 QTY720928 RDU720928 RNQ720928 RXM720928 SHI720928 SRE720928 TBA720928 TKW720928 TUS720928 UEO720928 UOK720928 UYG720928 VIC720928 VRY720928 WBU720928 WLQ720928 WVM720928 E786464 JA786464 SW786464 ACS786464 AMO786464 AWK786464 BGG786464 BQC786464 BZY786464 CJU786464 CTQ786464 DDM786464 DNI786464 DXE786464 EHA786464 EQW786464 FAS786464 FKO786464 FUK786464 GEG786464 GOC786464 GXY786464 HHU786464 HRQ786464 IBM786464 ILI786464 IVE786464 JFA786464 JOW786464 JYS786464 KIO786464 KSK786464 LCG786464 LMC786464 LVY786464 MFU786464 MPQ786464 MZM786464 NJI786464 NTE786464 ODA786464 OMW786464 OWS786464 PGO786464 PQK786464 QAG786464 QKC786464 QTY786464 RDU786464 RNQ786464 RXM786464 SHI786464 SRE786464 TBA786464 TKW786464 TUS786464 UEO786464 UOK786464 UYG786464 VIC786464 VRY786464 WBU786464 WLQ786464 WVM786464 E852000 JA852000 SW852000 ACS852000 AMO852000 AWK852000 BGG852000 BQC852000 BZY852000 CJU852000 CTQ852000 DDM852000 DNI852000 DXE852000 EHA852000 EQW852000 FAS852000 FKO852000 FUK852000 GEG852000 GOC852000 GXY852000 HHU852000 HRQ852000 IBM852000 ILI852000 IVE852000 JFA852000 JOW852000 JYS852000 KIO852000 KSK852000 LCG852000 LMC852000 LVY852000 MFU852000 MPQ852000 MZM852000 NJI852000 NTE852000 ODA852000 OMW852000 OWS852000 PGO852000 PQK852000 QAG852000 QKC852000 QTY852000 RDU852000 RNQ852000 RXM852000 SHI852000 SRE852000 TBA852000 TKW852000 TUS852000 UEO852000 UOK852000 UYG852000 VIC852000 VRY852000 WBU852000 WLQ852000 WVM852000 E917536 JA917536 SW917536 ACS917536 AMO917536 AWK917536 BGG917536 BQC917536 BZY917536 CJU917536 CTQ917536 DDM917536 DNI917536 DXE917536 EHA917536 EQW917536 FAS917536 FKO917536 FUK917536 GEG917536 GOC917536 GXY917536 HHU917536 HRQ917536 IBM917536 ILI917536 IVE917536 JFA917536 JOW917536 JYS917536 KIO917536 KSK917536 LCG917536 LMC917536 LVY917536 MFU917536 MPQ917536 MZM917536 NJI917536 NTE917536 ODA917536 OMW917536 OWS917536 PGO917536 PQK917536 QAG917536 QKC917536 QTY917536 RDU917536 RNQ917536 RXM917536 SHI917536 SRE917536 TBA917536 TKW917536 TUS917536 UEO917536 UOK917536 UYG917536 VIC917536 VRY917536 WBU917536 WLQ917536 WVM917536 E983072 JA983072 SW983072 ACS983072 AMO983072 AWK983072 BGG983072 BQC983072 BZY983072 CJU983072 CTQ983072 DDM983072 DNI983072 DXE983072 EHA983072 EQW983072 FAS983072 FKO983072 FUK983072 GEG983072 GOC983072 GXY983072 HHU983072 HRQ983072 IBM983072 ILI983072 IVE983072 JFA983072 JOW983072 JYS983072 KIO983072 KSK983072 LCG983072 LMC983072 LVY983072 MFU983072 MPQ983072 MZM983072 NJI983072 NTE983072 ODA983072 OMW983072 OWS983072 PGO983072 PQK983072 QAG983072 QKC983072 QTY983072 RDU983072 RNQ983072 RXM983072 SHI983072 SRE983072 TBA983072 TKW983072 TUS983072 UEO983072 UOK983072 UYG983072 VIC983072 VRY983072 WBU983072 WLQ983072 WVM983072 G32 JC32 SY32 ACU32 AMQ32 AWM32 BGI32 BQE32 CAA32 CJW32 CTS32 DDO32 DNK32 DXG32 EHC32 EQY32 FAU32 FKQ32 FUM32 GEI32 GOE32 GYA32 HHW32 HRS32 IBO32 ILK32 IVG32 JFC32 JOY32 JYU32 KIQ32 KSM32 LCI32 LME32 LWA32 MFW32 MPS32 MZO32 NJK32 NTG32 ODC32 OMY32 OWU32 PGQ32 PQM32 QAI32 QKE32 QUA32 RDW32 RNS32 RXO32 SHK32 SRG32 TBC32 TKY32 TUU32 UEQ32 UOM32 UYI32 VIE32 VSA32 WBW32 WLS32 WVO32 G65568 JC65568 SY65568 ACU65568 AMQ65568 AWM65568 BGI65568 BQE65568 CAA65568 CJW65568 CTS65568 DDO65568 DNK65568 DXG65568 EHC65568 EQY65568 FAU65568 FKQ65568 FUM65568 GEI65568 GOE65568 GYA65568 HHW65568 HRS65568 IBO65568 ILK65568 IVG65568 JFC65568 JOY65568 JYU65568 KIQ65568 KSM65568 LCI65568 LME65568 LWA65568 MFW65568 MPS65568 MZO65568 NJK65568 NTG65568 ODC65568 OMY65568 OWU65568 PGQ65568 PQM65568 QAI65568 QKE65568 QUA65568 RDW65568 RNS65568 RXO65568 SHK65568 SRG65568 TBC65568 TKY65568 TUU65568 UEQ65568 UOM65568 UYI65568 VIE65568 VSA65568 WBW65568 WLS65568 WVO65568 G131104 JC131104 SY131104 ACU131104 AMQ131104 AWM131104 BGI131104 BQE131104 CAA131104 CJW131104 CTS131104 DDO131104 DNK131104 DXG131104 EHC131104 EQY131104 FAU131104 FKQ131104 FUM131104 GEI131104 GOE131104 GYA131104 HHW131104 HRS131104 IBO131104 ILK131104 IVG131104 JFC131104 JOY131104 JYU131104 KIQ131104 KSM131104 LCI131104 LME131104 LWA131104 MFW131104 MPS131104 MZO131104 NJK131104 NTG131104 ODC131104 OMY131104 OWU131104 PGQ131104 PQM131104 QAI131104 QKE131104 QUA131104 RDW131104 RNS131104 RXO131104 SHK131104 SRG131104 TBC131104 TKY131104 TUU131104 UEQ131104 UOM131104 UYI131104 VIE131104 VSA131104 WBW131104 WLS131104 WVO131104 G196640 JC196640 SY196640 ACU196640 AMQ196640 AWM196640 BGI196640 BQE196640 CAA196640 CJW196640 CTS196640 DDO196640 DNK196640 DXG196640 EHC196640 EQY196640 FAU196640 FKQ196640 FUM196640 GEI196640 GOE196640 GYA196640 HHW196640 HRS196640 IBO196640 ILK196640 IVG196640 JFC196640 JOY196640 JYU196640 KIQ196640 KSM196640 LCI196640 LME196640 LWA196640 MFW196640 MPS196640 MZO196640 NJK196640 NTG196640 ODC196640 OMY196640 OWU196640 PGQ196640 PQM196640 QAI196640 QKE196640 QUA196640 RDW196640 RNS196640 RXO196640 SHK196640 SRG196640 TBC196640 TKY196640 TUU196640 UEQ196640 UOM196640 UYI196640 VIE196640 VSA196640 WBW196640 WLS196640 WVO196640 G262176 JC262176 SY262176 ACU262176 AMQ262176 AWM262176 BGI262176 BQE262176 CAA262176 CJW262176 CTS262176 DDO262176 DNK262176 DXG262176 EHC262176 EQY262176 FAU262176 FKQ262176 FUM262176 GEI262176 GOE262176 GYA262176 HHW262176 HRS262176 IBO262176 ILK262176 IVG262176 JFC262176 JOY262176 JYU262176 KIQ262176 KSM262176 LCI262176 LME262176 LWA262176 MFW262176 MPS262176 MZO262176 NJK262176 NTG262176 ODC262176 OMY262176 OWU262176 PGQ262176 PQM262176 QAI262176 QKE262176 QUA262176 RDW262176 RNS262176 RXO262176 SHK262176 SRG262176 TBC262176 TKY262176 TUU262176 UEQ262176 UOM262176 UYI262176 VIE262176 VSA262176 WBW262176 WLS262176 WVO262176 G327712 JC327712 SY327712 ACU327712 AMQ327712 AWM327712 BGI327712 BQE327712 CAA327712 CJW327712 CTS327712 DDO327712 DNK327712 DXG327712 EHC327712 EQY327712 FAU327712 FKQ327712 FUM327712 GEI327712 GOE327712 GYA327712 HHW327712 HRS327712 IBO327712 ILK327712 IVG327712 JFC327712 JOY327712 JYU327712 KIQ327712 KSM327712 LCI327712 LME327712 LWA327712 MFW327712 MPS327712 MZO327712 NJK327712 NTG327712 ODC327712 OMY327712 OWU327712 PGQ327712 PQM327712 QAI327712 QKE327712 QUA327712 RDW327712 RNS327712 RXO327712 SHK327712 SRG327712 TBC327712 TKY327712 TUU327712 UEQ327712 UOM327712 UYI327712 VIE327712 VSA327712 WBW327712 WLS327712 WVO327712 G393248 JC393248 SY393248 ACU393248 AMQ393248 AWM393248 BGI393248 BQE393248 CAA393248 CJW393248 CTS393248 DDO393248 DNK393248 DXG393248 EHC393248 EQY393248 FAU393248 FKQ393248 FUM393248 GEI393248 GOE393248 GYA393248 HHW393248 HRS393248 IBO393248 ILK393248 IVG393248 JFC393248 JOY393248 JYU393248 KIQ393248 KSM393248 LCI393248 LME393248 LWA393248 MFW393248 MPS393248 MZO393248 NJK393248 NTG393248 ODC393248 OMY393248 OWU393248 PGQ393248 PQM393248 QAI393248 QKE393248 QUA393248 RDW393248 RNS393248 RXO393248 SHK393248 SRG393248 TBC393248 TKY393248 TUU393248 UEQ393248 UOM393248 UYI393248 VIE393248 VSA393248 WBW393248 WLS393248 WVO393248 G458784 JC458784 SY458784 ACU458784 AMQ458784 AWM458784 BGI458784 BQE458784 CAA458784 CJW458784 CTS458784 DDO458784 DNK458784 DXG458784 EHC458784 EQY458784 FAU458784 FKQ458784 FUM458784 GEI458784 GOE458784 GYA458784 HHW458784 HRS458784 IBO458784 ILK458784 IVG458784 JFC458784 JOY458784 JYU458784 KIQ458784 KSM458784 LCI458784 LME458784 LWA458784 MFW458784 MPS458784 MZO458784 NJK458784 NTG458784 ODC458784 OMY458784 OWU458784 PGQ458784 PQM458784 QAI458784 QKE458784 QUA458784 RDW458784 RNS458784 RXO458784 SHK458784 SRG458784 TBC458784 TKY458784 TUU458784 UEQ458784 UOM458784 UYI458784 VIE458784 VSA458784 WBW458784 WLS458784 WVO458784 G524320 JC524320 SY524320 ACU524320 AMQ524320 AWM524320 BGI524320 BQE524320 CAA524320 CJW524320 CTS524320 DDO524320 DNK524320 DXG524320 EHC524320 EQY524320 FAU524320 FKQ524320 FUM524320 GEI524320 GOE524320 GYA524320 HHW524320 HRS524320 IBO524320 ILK524320 IVG524320 JFC524320 JOY524320 JYU524320 KIQ524320 KSM524320 LCI524320 LME524320 LWA524320 MFW524320 MPS524320 MZO524320 NJK524320 NTG524320 ODC524320 OMY524320 OWU524320 PGQ524320 PQM524320 QAI524320 QKE524320 QUA524320 RDW524320 RNS524320 RXO524320 SHK524320 SRG524320 TBC524320 TKY524320 TUU524320 UEQ524320 UOM524320 UYI524320 VIE524320 VSA524320 WBW524320 WLS524320 WVO524320 G589856 JC589856 SY589856 ACU589856 AMQ589856 AWM589856 BGI589856 BQE589856 CAA589856 CJW589856 CTS589856 DDO589856 DNK589856 DXG589856 EHC589856 EQY589856 FAU589856 FKQ589856 FUM589856 GEI589856 GOE589856 GYA589856 HHW589856 HRS589856 IBO589856 ILK589856 IVG589856 JFC589856 JOY589856 JYU589856 KIQ589856 KSM589856 LCI589856 LME589856 LWA589856 MFW589856 MPS589856 MZO589856 NJK589856 NTG589856 ODC589856 OMY589856 OWU589856 PGQ589856 PQM589856 QAI589856 QKE589856 QUA589856 RDW589856 RNS589856 RXO589856 SHK589856 SRG589856 TBC589856 TKY589856 TUU589856 UEQ589856 UOM589856 UYI589856 VIE589856 VSA589856 WBW589856 WLS589856 WVO589856 G655392 JC655392 SY655392 ACU655392 AMQ655392 AWM655392 BGI655392 BQE655392 CAA655392 CJW655392 CTS655392 DDO655392 DNK655392 DXG655392 EHC655392 EQY655392 FAU655392 FKQ655392 FUM655392 GEI655392 GOE655392 GYA655392 HHW655392 HRS655392 IBO655392 ILK655392 IVG655392 JFC655392 JOY655392 JYU655392 KIQ655392 KSM655392 LCI655392 LME655392 LWA655392 MFW655392 MPS655392 MZO655392 NJK655392 NTG655392 ODC655392 OMY655392 OWU655392 PGQ655392 PQM655392 QAI655392 QKE655392 QUA655392 RDW655392 RNS655392 RXO655392 SHK655392 SRG655392 TBC655392 TKY655392 TUU655392 UEQ655392 UOM655392 UYI655392 VIE655392 VSA655392 WBW655392 WLS655392 WVO655392 G720928 JC720928 SY720928 ACU720928 AMQ720928 AWM720928 BGI720928 BQE720928 CAA720928 CJW720928 CTS720928 DDO720928 DNK720928 DXG720928 EHC720928 EQY720928 FAU720928 FKQ720928 FUM720928 GEI720928 GOE720928 GYA720928 HHW720928 HRS720928 IBO720928 ILK720928 IVG720928 JFC720928 JOY720928 JYU720928 KIQ720928 KSM720928 LCI720928 LME720928 LWA720928 MFW720928 MPS720928 MZO720928 NJK720928 NTG720928 ODC720928 OMY720928 OWU720928 PGQ720928 PQM720928 QAI720928 QKE720928 QUA720928 RDW720928 RNS720928 RXO720928 SHK720928 SRG720928 TBC720928 TKY720928 TUU720928 UEQ720928 UOM720928 UYI720928 VIE720928 VSA720928 WBW720928 WLS720928 WVO720928 G786464 JC786464 SY786464 ACU786464 AMQ786464 AWM786464 BGI786464 BQE786464 CAA786464 CJW786464 CTS786464 DDO786464 DNK786464 DXG786464 EHC786464 EQY786464 FAU786464 FKQ786464 FUM786464 GEI786464 GOE786464 GYA786464 HHW786464 HRS786464 IBO786464 ILK786464 IVG786464 JFC786464 JOY786464 JYU786464 KIQ786464 KSM786464 LCI786464 LME786464 LWA786464 MFW786464 MPS786464 MZO786464 NJK786464 NTG786464 ODC786464 OMY786464 OWU786464 PGQ786464 PQM786464 QAI786464 QKE786464 QUA786464 RDW786464 RNS786464 RXO786464 SHK786464 SRG786464 TBC786464 TKY786464 TUU786464 UEQ786464 UOM786464 UYI786464 VIE786464 VSA786464 WBW786464 WLS786464 WVO786464 G852000 JC852000 SY852000 ACU852000 AMQ852000 AWM852000 BGI852000 BQE852000 CAA852000 CJW852000 CTS852000 DDO852000 DNK852000 DXG852000 EHC852000 EQY852000 FAU852000 FKQ852000 FUM852000 GEI852000 GOE852000 GYA852000 HHW852000 HRS852000 IBO852000 ILK852000 IVG852000 JFC852000 JOY852000 JYU852000 KIQ852000 KSM852000 LCI852000 LME852000 LWA852000 MFW852000 MPS852000 MZO852000 NJK852000 NTG852000 ODC852000 OMY852000 OWU852000 PGQ852000 PQM852000 QAI852000 QKE852000 QUA852000 RDW852000 RNS852000 RXO852000 SHK852000 SRG852000 TBC852000 TKY852000 TUU852000 UEQ852000 UOM852000 UYI852000 VIE852000 VSA852000 WBW852000 WLS852000 WVO852000 G917536 JC917536 SY917536 ACU917536 AMQ917536 AWM917536 BGI917536 BQE917536 CAA917536 CJW917536 CTS917536 DDO917536 DNK917536 DXG917536 EHC917536 EQY917536 FAU917536 FKQ917536 FUM917536 GEI917536 GOE917536 GYA917536 HHW917536 HRS917536 IBO917536 ILK917536 IVG917536 JFC917536 JOY917536 JYU917536 KIQ917536 KSM917536 LCI917536 LME917536 LWA917536 MFW917536 MPS917536 MZO917536 NJK917536 NTG917536 ODC917536 OMY917536 OWU917536 PGQ917536 PQM917536 QAI917536 QKE917536 QUA917536 RDW917536 RNS917536 RXO917536 SHK917536 SRG917536 TBC917536 TKY917536 TUU917536 UEQ917536 UOM917536 UYI917536 VIE917536 VSA917536 WBW917536 WLS917536 WVO917536 G983072 JC983072 SY983072 ACU983072 AMQ983072 AWM983072 BGI983072 BQE983072 CAA983072 CJW983072 CTS983072 DDO983072 DNK983072 DXG983072 EHC983072 EQY983072 FAU983072 FKQ983072 FUM983072 GEI983072 GOE983072 GYA983072 HHW983072 HRS983072 IBO983072 ILK983072 IVG983072 JFC983072 JOY983072 JYU983072 KIQ983072 KSM983072 LCI983072 LME983072 LWA983072 MFW983072 MPS983072 MZO983072 NJK983072 NTG983072 ODC983072 OMY983072 OWU983072 PGQ983072 PQM983072 QAI983072 QKE983072 QUA983072 RDW983072 RNS983072 RXO983072 SHK983072 SRG983072 TBC983072 TKY983072 TUU983072 UEQ983072 UOM983072 UYI983072 VIE983072 VSA983072 WBW983072 WLS983072 WVO983072 I32 JE32 TA32 ACW32 AMS32 AWO32 BGK32 BQG32 CAC32 CJY32 CTU32 DDQ32 DNM32 DXI32 EHE32 ERA32 FAW32 FKS32 FUO32 GEK32 GOG32 GYC32 HHY32 HRU32 IBQ32 ILM32 IVI32 JFE32 JPA32 JYW32 KIS32 KSO32 LCK32 LMG32 LWC32 MFY32 MPU32 MZQ32 NJM32 NTI32 ODE32 ONA32 OWW32 PGS32 PQO32 QAK32 QKG32 QUC32 RDY32 RNU32 RXQ32 SHM32 SRI32 TBE32 TLA32 TUW32 UES32 UOO32 UYK32 VIG32 VSC32 WBY32 WLU32 WVQ32 I65568 JE65568 TA65568 ACW65568 AMS65568 AWO65568 BGK65568 BQG65568 CAC65568 CJY65568 CTU65568 DDQ65568 DNM65568 DXI65568 EHE65568 ERA65568 FAW65568 FKS65568 FUO65568 GEK65568 GOG65568 GYC65568 HHY65568 HRU65568 IBQ65568 ILM65568 IVI65568 JFE65568 JPA65568 JYW65568 KIS65568 KSO65568 LCK65568 LMG65568 LWC65568 MFY65568 MPU65568 MZQ65568 NJM65568 NTI65568 ODE65568 ONA65568 OWW65568 PGS65568 PQO65568 QAK65568 QKG65568 QUC65568 RDY65568 RNU65568 RXQ65568 SHM65568 SRI65568 TBE65568 TLA65568 TUW65568 UES65568 UOO65568 UYK65568 VIG65568 VSC65568 WBY65568 WLU65568 WVQ65568 I131104 JE131104 TA131104 ACW131104 AMS131104 AWO131104 BGK131104 BQG131104 CAC131104 CJY131104 CTU131104 DDQ131104 DNM131104 DXI131104 EHE131104 ERA131104 FAW131104 FKS131104 FUO131104 GEK131104 GOG131104 GYC131104 HHY131104 HRU131104 IBQ131104 ILM131104 IVI131104 JFE131104 JPA131104 JYW131104 KIS131104 KSO131104 LCK131104 LMG131104 LWC131104 MFY131104 MPU131104 MZQ131104 NJM131104 NTI131104 ODE131104 ONA131104 OWW131104 PGS131104 PQO131104 QAK131104 QKG131104 QUC131104 RDY131104 RNU131104 RXQ131104 SHM131104 SRI131104 TBE131104 TLA131104 TUW131104 UES131104 UOO131104 UYK131104 VIG131104 VSC131104 WBY131104 WLU131104 WVQ131104 I196640 JE196640 TA196640 ACW196640 AMS196640 AWO196640 BGK196640 BQG196640 CAC196640 CJY196640 CTU196640 DDQ196640 DNM196640 DXI196640 EHE196640 ERA196640 FAW196640 FKS196640 FUO196640 GEK196640 GOG196640 GYC196640 HHY196640 HRU196640 IBQ196640 ILM196640 IVI196640 JFE196640 JPA196640 JYW196640 KIS196640 KSO196640 LCK196640 LMG196640 LWC196640 MFY196640 MPU196640 MZQ196640 NJM196640 NTI196640 ODE196640 ONA196640 OWW196640 PGS196640 PQO196640 QAK196640 QKG196640 QUC196640 RDY196640 RNU196640 RXQ196640 SHM196640 SRI196640 TBE196640 TLA196640 TUW196640 UES196640 UOO196640 UYK196640 VIG196640 VSC196640 WBY196640 WLU196640 WVQ196640 I262176 JE262176 TA262176 ACW262176 AMS262176 AWO262176 BGK262176 BQG262176 CAC262176 CJY262176 CTU262176 DDQ262176 DNM262176 DXI262176 EHE262176 ERA262176 FAW262176 FKS262176 FUO262176 GEK262176 GOG262176 GYC262176 HHY262176 HRU262176 IBQ262176 ILM262176 IVI262176 JFE262176 JPA262176 JYW262176 KIS262176 KSO262176 LCK262176 LMG262176 LWC262176 MFY262176 MPU262176 MZQ262176 NJM262176 NTI262176 ODE262176 ONA262176 OWW262176 PGS262176 PQO262176 QAK262176 QKG262176 QUC262176 RDY262176 RNU262176 RXQ262176 SHM262176 SRI262176 TBE262176 TLA262176 TUW262176 UES262176 UOO262176 UYK262176 VIG262176 VSC262176 WBY262176 WLU262176 WVQ262176 I327712 JE327712 TA327712 ACW327712 AMS327712 AWO327712 BGK327712 BQG327712 CAC327712 CJY327712 CTU327712 DDQ327712 DNM327712 DXI327712 EHE327712 ERA327712 FAW327712 FKS327712 FUO327712 GEK327712 GOG327712 GYC327712 HHY327712 HRU327712 IBQ327712 ILM327712 IVI327712 JFE327712 JPA327712 JYW327712 KIS327712 KSO327712 LCK327712 LMG327712 LWC327712 MFY327712 MPU327712 MZQ327712 NJM327712 NTI327712 ODE327712 ONA327712 OWW327712 PGS327712 PQO327712 QAK327712 QKG327712 QUC327712 RDY327712 RNU327712 RXQ327712 SHM327712 SRI327712 TBE327712 TLA327712 TUW327712 UES327712 UOO327712 UYK327712 VIG327712 VSC327712 WBY327712 WLU327712 WVQ327712 I393248 JE393248 TA393248 ACW393248 AMS393248 AWO393248 BGK393248 BQG393248 CAC393248 CJY393248 CTU393248 DDQ393248 DNM393248 DXI393248 EHE393248 ERA393248 FAW393248 FKS393248 FUO393248 GEK393248 GOG393248 GYC393248 HHY393248 HRU393248 IBQ393248 ILM393248 IVI393248 JFE393248 JPA393248 JYW393248 KIS393248 KSO393248 LCK393248 LMG393248 LWC393248 MFY393248 MPU393248 MZQ393248 NJM393248 NTI393248 ODE393248 ONA393248 OWW393248 PGS393248 PQO393248 QAK393248 QKG393248 QUC393248 RDY393248 RNU393248 RXQ393248 SHM393248 SRI393248 TBE393248 TLA393248 TUW393248 UES393248 UOO393248 UYK393248 VIG393248 VSC393248 WBY393248 WLU393248 WVQ393248 I458784 JE458784 TA458784 ACW458784 AMS458784 AWO458784 BGK458784 BQG458784 CAC458784 CJY458784 CTU458784 DDQ458784 DNM458784 DXI458784 EHE458784 ERA458784 FAW458784 FKS458784 FUO458784 GEK458784 GOG458784 GYC458784 HHY458784 HRU458784 IBQ458784 ILM458784 IVI458784 JFE458784 JPA458784 JYW458784 KIS458784 KSO458784 LCK458784 LMG458784 LWC458784 MFY458784 MPU458784 MZQ458784 NJM458784 NTI458784 ODE458784 ONA458784 OWW458784 PGS458784 PQO458784 QAK458784 QKG458784 QUC458784 RDY458784 RNU458784 RXQ458784 SHM458784 SRI458784 TBE458784 TLA458784 TUW458784 UES458784 UOO458784 UYK458784 VIG458784 VSC458784 WBY458784 WLU458784 WVQ458784 I524320 JE524320 TA524320 ACW524320 AMS524320 AWO524320 BGK524320 BQG524320 CAC524320 CJY524320 CTU524320 DDQ524320 DNM524320 DXI524320 EHE524320 ERA524320 FAW524320 FKS524320 FUO524320 GEK524320 GOG524320 GYC524320 HHY524320 HRU524320 IBQ524320 ILM524320 IVI524320 JFE524320 JPA524320 JYW524320 KIS524320 KSO524320 LCK524320 LMG524320 LWC524320 MFY524320 MPU524320 MZQ524320 NJM524320 NTI524320 ODE524320 ONA524320 OWW524320 PGS524320 PQO524320 QAK524320 QKG524320 QUC524320 RDY524320 RNU524320 RXQ524320 SHM524320 SRI524320 TBE524320 TLA524320 TUW524320 UES524320 UOO524320 UYK524320 VIG524320 VSC524320 WBY524320 WLU524320 WVQ524320 I589856 JE589856 TA589856 ACW589856 AMS589856 AWO589856 BGK589856 BQG589856 CAC589856 CJY589856 CTU589856 DDQ589856 DNM589856 DXI589856 EHE589856 ERA589856 FAW589856 FKS589856 FUO589856 GEK589856 GOG589856 GYC589856 HHY589856 HRU589856 IBQ589856 ILM589856 IVI589856 JFE589856 JPA589856 JYW589856 KIS589856 KSO589856 LCK589856 LMG589856 LWC589856 MFY589856 MPU589856 MZQ589856 NJM589856 NTI589856 ODE589856 ONA589856 OWW589856 PGS589856 PQO589856 QAK589856 QKG589856 QUC589856 RDY589856 RNU589856 RXQ589856 SHM589856 SRI589856 TBE589856 TLA589856 TUW589856 UES589856 UOO589856 UYK589856 VIG589856 VSC589856 WBY589856 WLU589856 WVQ589856 I655392 JE655392 TA655392 ACW655392 AMS655392 AWO655392 BGK655392 BQG655392 CAC655392 CJY655392 CTU655392 DDQ655392 DNM655392 DXI655392 EHE655392 ERA655392 FAW655392 FKS655392 FUO655392 GEK655392 GOG655392 GYC655392 HHY655392 HRU655392 IBQ655392 ILM655392 IVI655392 JFE655392 JPA655392 JYW655392 KIS655392 KSO655392 LCK655392 LMG655392 LWC655392 MFY655392 MPU655392 MZQ655392 NJM655392 NTI655392 ODE655392 ONA655392 OWW655392 PGS655392 PQO655392 QAK655392 QKG655392 QUC655392 RDY655392 RNU655392 RXQ655392 SHM655392 SRI655392 TBE655392 TLA655392 TUW655392 UES655392 UOO655392 UYK655392 VIG655392 VSC655392 WBY655392 WLU655392 WVQ655392 I720928 JE720928 TA720928 ACW720928 AMS720928 AWO720928 BGK720928 BQG720928 CAC720928 CJY720928 CTU720928 DDQ720928 DNM720928 DXI720928 EHE720928 ERA720928 FAW720928 FKS720928 FUO720928 GEK720928 GOG720928 GYC720928 HHY720928 HRU720928 IBQ720928 ILM720928 IVI720928 JFE720928 JPA720928 JYW720928 KIS720928 KSO720928 LCK720928 LMG720928 LWC720928 MFY720928 MPU720928 MZQ720928 NJM720928 NTI720928 ODE720928 ONA720928 OWW720928 PGS720928 PQO720928 QAK720928 QKG720928 QUC720928 RDY720928 RNU720928 RXQ720928 SHM720928 SRI720928 TBE720928 TLA720928 TUW720928 UES720928 UOO720928 UYK720928 VIG720928 VSC720928 WBY720928 WLU720928 WVQ720928 I786464 JE786464 TA786464 ACW786464 AMS786464 AWO786464 BGK786464 BQG786464 CAC786464 CJY786464 CTU786464 DDQ786464 DNM786464 DXI786464 EHE786464 ERA786464 FAW786464 FKS786464 FUO786464 GEK786464 GOG786464 GYC786464 HHY786464 HRU786464 IBQ786464 ILM786464 IVI786464 JFE786464 JPA786464 JYW786464 KIS786464 KSO786464 LCK786464 LMG786464 LWC786464 MFY786464 MPU786464 MZQ786464 NJM786464 NTI786464 ODE786464 ONA786464 OWW786464 PGS786464 PQO786464 QAK786464 QKG786464 QUC786464 RDY786464 RNU786464 RXQ786464 SHM786464 SRI786464 TBE786464 TLA786464 TUW786464 UES786464 UOO786464 UYK786464 VIG786464 VSC786464 WBY786464 WLU786464 WVQ786464 I852000 JE852000 TA852000 ACW852000 AMS852000 AWO852000 BGK852000 BQG852000 CAC852000 CJY852000 CTU852000 DDQ852000 DNM852000 DXI852000 EHE852000 ERA852000 FAW852000 FKS852000 FUO852000 GEK852000 GOG852000 GYC852000 HHY852000 HRU852000 IBQ852000 ILM852000 IVI852000 JFE852000 JPA852000 JYW852000 KIS852000 KSO852000 LCK852000 LMG852000 LWC852000 MFY852000 MPU852000 MZQ852000 NJM852000 NTI852000 ODE852000 ONA852000 OWW852000 PGS852000 PQO852000 QAK852000 QKG852000 QUC852000 RDY852000 RNU852000 RXQ852000 SHM852000 SRI852000 TBE852000 TLA852000 TUW852000 UES852000 UOO852000 UYK852000 VIG852000 VSC852000 WBY852000 WLU852000 WVQ852000 I917536 JE917536 TA917536 ACW917536 AMS917536 AWO917536 BGK917536 BQG917536 CAC917536 CJY917536 CTU917536 DDQ917536 DNM917536 DXI917536 EHE917536 ERA917536 FAW917536 FKS917536 FUO917536 GEK917536 GOG917536 GYC917536 HHY917536 HRU917536 IBQ917536 ILM917536 IVI917536 JFE917536 JPA917536 JYW917536 KIS917536 KSO917536 LCK917536 LMG917536 LWC917536 MFY917536 MPU917536 MZQ917536 NJM917536 NTI917536 ODE917536 ONA917536 OWW917536 PGS917536 PQO917536 QAK917536 QKG917536 QUC917536 RDY917536 RNU917536 RXQ917536 SHM917536 SRI917536 TBE917536 TLA917536 TUW917536 UES917536 UOO917536 UYK917536 VIG917536 VSC917536 WBY917536 WLU917536 WVQ917536 I983072 JE983072 TA983072 ACW983072 AMS983072 AWO983072 BGK983072 BQG983072 CAC983072 CJY983072 CTU983072 DDQ983072 DNM983072 DXI983072 EHE983072 ERA983072 FAW983072 FKS983072 FUO983072 GEK983072 GOG983072 GYC983072 HHY983072 HRU983072 IBQ983072 ILM983072 IVI983072 JFE983072 JPA983072 JYW983072 KIS983072 KSO983072 LCK983072 LMG983072 LWC983072 MFY983072 MPU983072 MZQ983072 NJM983072 NTI983072 ODE983072 ONA983072 OWW983072 PGS983072 PQO983072 QAK983072 QKG983072 QUC983072 RDY983072 RNU983072 RXQ983072 SHM983072 SRI983072 TBE983072 TLA983072 TUW983072 UES983072 UOO983072 UYK983072 VIG983072 VSC983072 WBY983072 WLU983072 WVQ983072 K32 JG32 TC32 ACY32 AMU32 AWQ32 BGM32 BQI32 CAE32 CKA32 CTW32 DDS32 DNO32 DXK32 EHG32 ERC32 FAY32 FKU32 FUQ32 GEM32 GOI32 GYE32 HIA32 HRW32 IBS32 ILO32 IVK32 JFG32 JPC32 JYY32 KIU32 KSQ32 LCM32 LMI32 LWE32 MGA32 MPW32 MZS32 NJO32 NTK32 ODG32 ONC32 OWY32 PGU32 PQQ32 QAM32 QKI32 QUE32 REA32 RNW32 RXS32 SHO32 SRK32 TBG32 TLC32 TUY32 UEU32 UOQ32 UYM32 VII32 VSE32 WCA32 WLW32 WVS32 K65568 JG65568 TC65568 ACY65568 AMU65568 AWQ65568 BGM65568 BQI65568 CAE65568 CKA65568 CTW65568 DDS65568 DNO65568 DXK65568 EHG65568 ERC65568 FAY65568 FKU65568 FUQ65568 GEM65568 GOI65568 GYE65568 HIA65568 HRW65568 IBS65568 ILO65568 IVK65568 JFG65568 JPC65568 JYY65568 KIU65568 KSQ65568 LCM65568 LMI65568 LWE65568 MGA65568 MPW65568 MZS65568 NJO65568 NTK65568 ODG65568 ONC65568 OWY65568 PGU65568 PQQ65568 QAM65568 QKI65568 QUE65568 REA65568 RNW65568 RXS65568 SHO65568 SRK65568 TBG65568 TLC65568 TUY65568 UEU65568 UOQ65568 UYM65568 VII65568 VSE65568 WCA65568 WLW65568 WVS65568 K131104 JG131104 TC131104 ACY131104 AMU131104 AWQ131104 BGM131104 BQI131104 CAE131104 CKA131104 CTW131104 DDS131104 DNO131104 DXK131104 EHG131104 ERC131104 FAY131104 FKU131104 FUQ131104 GEM131104 GOI131104 GYE131104 HIA131104 HRW131104 IBS131104 ILO131104 IVK131104 JFG131104 JPC131104 JYY131104 KIU131104 KSQ131104 LCM131104 LMI131104 LWE131104 MGA131104 MPW131104 MZS131104 NJO131104 NTK131104 ODG131104 ONC131104 OWY131104 PGU131104 PQQ131104 QAM131104 QKI131104 QUE131104 REA131104 RNW131104 RXS131104 SHO131104 SRK131104 TBG131104 TLC131104 TUY131104 UEU131104 UOQ131104 UYM131104 VII131104 VSE131104 WCA131104 WLW131104 WVS131104 K196640 JG196640 TC196640 ACY196640 AMU196640 AWQ196640 BGM196640 BQI196640 CAE196640 CKA196640 CTW196640 DDS196640 DNO196640 DXK196640 EHG196640 ERC196640 FAY196640 FKU196640 FUQ196640 GEM196640 GOI196640 GYE196640 HIA196640 HRW196640 IBS196640 ILO196640 IVK196640 JFG196640 JPC196640 JYY196640 KIU196640 KSQ196640 LCM196640 LMI196640 LWE196640 MGA196640 MPW196640 MZS196640 NJO196640 NTK196640 ODG196640 ONC196640 OWY196640 PGU196640 PQQ196640 QAM196640 QKI196640 QUE196640 REA196640 RNW196640 RXS196640 SHO196640 SRK196640 TBG196640 TLC196640 TUY196640 UEU196640 UOQ196640 UYM196640 VII196640 VSE196640 WCA196640 WLW196640 WVS196640 K262176 JG262176 TC262176 ACY262176 AMU262176 AWQ262176 BGM262176 BQI262176 CAE262176 CKA262176 CTW262176 DDS262176 DNO262176 DXK262176 EHG262176 ERC262176 FAY262176 FKU262176 FUQ262176 GEM262176 GOI262176 GYE262176 HIA262176 HRW262176 IBS262176 ILO262176 IVK262176 JFG262176 JPC262176 JYY262176 KIU262176 KSQ262176 LCM262176 LMI262176 LWE262176 MGA262176 MPW262176 MZS262176 NJO262176 NTK262176 ODG262176 ONC262176 OWY262176 PGU262176 PQQ262176 QAM262176 QKI262176 QUE262176 REA262176 RNW262176 RXS262176 SHO262176 SRK262176 TBG262176 TLC262176 TUY262176 UEU262176 UOQ262176 UYM262176 VII262176 VSE262176 WCA262176 WLW262176 WVS262176 K327712 JG327712 TC327712 ACY327712 AMU327712 AWQ327712 BGM327712 BQI327712 CAE327712 CKA327712 CTW327712 DDS327712 DNO327712 DXK327712 EHG327712 ERC327712 FAY327712 FKU327712 FUQ327712 GEM327712 GOI327712 GYE327712 HIA327712 HRW327712 IBS327712 ILO327712 IVK327712 JFG327712 JPC327712 JYY327712 KIU327712 KSQ327712 LCM327712 LMI327712 LWE327712 MGA327712 MPW327712 MZS327712 NJO327712 NTK327712 ODG327712 ONC327712 OWY327712 PGU327712 PQQ327712 QAM327712 QKI327712 QUE327712 REA327712 RNW327712 RXS327712 SHO327712 SRK327712 TBG327712 TLC327712 TUY327712 UEU327712 UOQ327712 UYM327712 VII327712 VSE327712 WCA327712 WLW327712 WVS327712 K393248 JG393248 TC393248 ACY393248 AMU393248 AWQ393248 BGM393248 BQI393248 CAE393248 CKA393248 CTW393248 DDS393248 DNO393248 DXK393248 EHG393248 ERC393248 FAY393248 FKU393248 FUQ393248 GEM393248 GOI393248 GYE393248 HIA393248 HRW393248 IBS393248 ILO393248 IVK393248 JFG393248 JPC393248 JYY393248 KIU393248 KSQ393248 LCM393248 LMI393248 LWE393248 MGA393248 MPW393248 MZS393248 NJO393248 NTK393248 ODG393248 ONC393248 OWY393248 PGU393248 PQQ393248 QAM393248 QKI393248 QUE393248 REA393248 RNW393248 RXS393248 SHO393248 SRK393248 TBG393248 TLC393248 TUY393248 UEU393248 UOQ393248 UYM393248 VII393248 VSE393248 WCA393248 WLW393248 WVS393248 K458784 JG458784 TC458784 ACY458784 AMU458784 AWQ458784 BGM458784 BQI458784 CAE458784 CKA458784 CTW458784 DDS458784 DNO458784 DXK458784 EHG458784 ERC458784 FAY458784 FKU458784 FUQ458784 GEM458784 GOI458784 GYE458784 HIA458784 HRW458784 IBS458784 ILO458784 IVK458784 JFG458784 JPC458784 JYY458784 KIU458784 KSQ458784 LCM458784 LMI458784 LWE458784 MGA458784 MPW458784 MZS458784 NJO458784 NTK458784 ODG458784 ONC458784 OWY458784 PGU458784 PQQ458784 QAM458784 QKI458784 QUE458784 REA458784 RNW458784 RXS458784 SHO458784 SRK458784 TBG458784 TLC458784 TUY458784 UEU458784 UOQ458784 UYM458784 VII458784 VSE458784 WCA458784 WLW458784 WVS458784 K524320 JG524320 TC524320 ACY524320 AMU524320 AWQ524320 BGM524320 BQI524320 CAE524320 CKA524320 CTW524320 DDS524320 DNO524320 DXK524320 EHG524320 ERC524320 FAY524320 FKU524320 FUQ524320 GEM524320 GOI524320 GYE524320 HIA524320 HRW524320 IBS524320 ILO524320 IVK524320 JFG524320 JPC524320 JYY524320 KIU524320 KSQ524320 LCM524320 LMI524320 LWE524320 MGA524320 MPW524320 MZS524320 NJO524320 NTK524320 ODG524320 ONC524320 OWY524320 PGU524320 PQQ524320 QAM524320 QKI524320 QUE524320 REA524320 RNW524320 RXS524320 SHO524320 SRK524320 TBG524320 TLC524320 TUY524320 UEU524320 UOQ524320 UYM524320 VII524320 VSE524320 WCA524320 WLW524320 WVS524320 K589856 JG589856 TC589856 ACY589856 AMU589856 AWQ589856 BGM589856 BQI589856 CAE589856 CKA589856 CTW589856 DDS589856 DNO589856 DXK589856 EHG589856 ERC589856 FAY589856 FKU589856 FUQ589856 GEM589856 GOI589856 GYE589856 HIA589856 HRW589856 IBS589856 ILO589856 IVK589856 JFG589856 JPC589856 JYY589856 KIU589856 KSQ589856 LCM589856 LMI589856 LWE589856 MGA589856 MPW589856 MZS589856 NJO589856 NTK589856 ODG589856 ONC589856 OWY589856 PGU589856 PQQ589856 QAM589856 QKI589856 QUE589856 REA589856 RNW589856 RXS589856 SHO589856 SRK589856 TBG589856 TLC589856 TUY589856 UEU589856 UOQ589856 UYM589856 VII589856 VSE589856 WCA589856 WLW589856 WVS589856 K655392 JG655392 TC655392 ACY655392 AMU655392 AWQ655392 BGM655392 BQI655392 CAE655392 CKA655392 CTW655392 DDS655392 DNO655392 DXK655392 EHG655392 ERC655392 FAY655392 FKU655392 FUQ655392 GEM655392 GOI655392 GYE655392 HIA655392 HRW655392 IBS655392 ILO655392 IVK655392 JFG655392 JPC655392 JYY655392 KIU655392 KSQ655392 LCM655392 LMI655392 LWE655392 MGA655392 MPW655392 MZS655392 NJO655392 NTK655392 ODG655392 ONC655392 OWY655392 PGU655392 PQQ655392 QAM655392 QKI655392 QUE655392 REA655392 RNW655392 RXS655392 SHO655392 SRK655392 TBG655392 TLC655392 TUY655392 UEU655392 UOQ655392 UYM655392 VII655392 VSE655392 WCA655392 WLW655392 WVS655392 K720928 JG720928 TC720928 ACY720928 AMU720928 AWQ720928 BGM720928 BQI720928 CAE720928 CKA720928 CTW720928 DDS720928 DNO720928 DXK720928 EHG720928 ERC720928 FAY720928 FKU720928 FUQ720928 GEM720928 GOI720928 GYE720928 HIA720928 HRW720928 IBS720928 ILO720928 IVK720928 JFG720928 JPC720928 JYY720928 KIU720928 KSQ720928 LCM720928 LMI720928 LWE720928 MGA720928 MPW720928 MZS720928 NJO720928 NTK720928 ODG720928 ONC720928 OWY720928 PGU720928 PQQ720928 QAM720928 QKI720928 QUE720928 REA720928 RNW720928 RXS720928 SHO720928 SRK720928 TBG720928 TLC720928 TUY720928 UEU720928 UOQ720928 UYM720928 VII720928 VSE720928 WCA720928 WLW720928 WVS720928 K786464 JG786464 TC786464 ACY786464 AMU786464 AWQ786464 BGM786464 BQI786464 CAE786464 CKA786464 CTW786464 DDS786464 DNO786464 DXK786464 EHG786464 ERC786464 FAY786464 FKU786464 FUQ786464 GEM786464 GOI786464 GYE786464 HIA786464 HRW786464 IBS786464 ILO786464 IVK786464 JFG786464 JPC786464 JYY786464 KIU786464 KSQ786464 LCM786464 LMI786464 LWE786464 MGA786464 MPW786464 MZS786464 NJO786464 NTK786464 ODG786464 ONC786464 OWY786464 PGU786464 PQQ786464 QAM786464 QKI786464 QUE786464 REA786464 RNW786464 RXS786464 SHO786464 SRK786464 TBG786464 TLC786464 TUY786464 UEU786464 UOQ786464 UYM786464 VII786464 VSE786464 WCA786464 WLW786464 WVS786464 K852000 JG852000 TC852000 ACY852000 AMU852000 AWQ852000 BGM852000 BQI852000 CAE852000 CKA852000 CTW852000 DDS852000 DNO852000 DXK852000 EHG852000 ERC852000 FAY852000 FKU852000 FUQ852000 GEM852000 GOI852000 GYE852000 HIA852000 HRW852000 IBS852000 ILO852000 IVK852000 JFG852000 JPC852000 JYY852000 KIU852000 KSQ852000 LCM852000 LMI852000 LWE852000 MGA852000 MPW852000 MZS852000 NJO852000 NTK852000 ODG852000 ONC852000 OWY852000 PGU852000 PQQ852000 QAM852000 QKI852000 QUE852000 REA852000 RNW852000 RXS852000 SHO852000 SRK852000 TBG852000 TLC852000 TUY852000 UEU852000 UOQ852000 UYM852000 VII852000 VSE852000 WCA852000 WLW852000 WVS852000 K917536 JG917536 TC917536 ACY917536 AMU917536 AWQ917536 BGM917536 BQI917536 CAE917536 CKA917536 CTW917536 DDS917536 DNO917536 DXK917536 EHG917536 ERC917536 FAY917536 FKU917536 FUQ917536 GEM917536 GOI917536 GYE917536 HIA917536 HRW917536 IBS917536 ILO917536 IVK917536 JFG917536 JPC917536 JYY917536 KIU917536 KSQ917536 LCM917536 LMI917536 LWE917536 MGA917536 MPW917536 MZS917536 NJO917536 NTK917536 ODG917536 ONC917536 OWY917536 PGU917536 PQQ917536 QAM917536 QKI917536 QUE917536 REA917536 RNW917536 RXS917536 SHO917536 SRK917536 TBG917536 TLC917536 TUY917536 UEU917536 UOQ917536 UYM917536 VII917536 VSE917536 WCA917536 WLW917536 WVS917536 K983072 JG983072 TC983072 ACY983072 AMU983072 AWQ983072 BGM983072 BQI983072 CAE983072 CKA983072 CTW983072 DDS983072 DNO983072 DXK983072 EHG983072 ERC983072 FAY983072 FKU983072 FUQ983072 GEM983072 GOI983072 GYE983072 HIA983072 HRW983072 IBS983072 ILO983072 IVK983072 JFG983072 JPC983072 JYY983072 KIU983072 KSQ983072 LCM983072 LMI983072 LWE983072 MGA983072 MPW983072 MZS983072 NJO983072 NTK983072 ODG983072 ONC983072 OWY983072 PGU983072 PQQ983072 QAM983072 QKI983072 QUE983072 REA983072 RNW983072 RXS983072 SHO983072 SRK983072 TBG983072 TLC983072 TUY983072 UEU983072 UOQ983072 UYM983072 VII983072 VSE983072 WCA983072 WLW983072 WVS983072">
      <formula1>$W$5:$CN$5</formula1>
    </dataValidation>
    <dataValidation type="list" allowBlank="1" showInputMessage="1" showErrorMessage="1" sqref="H24 JD24 SZ24 ACV24 AMR24 AWN24 BGJ24 BQF24 CAB24 CJX24 CTT24 DDP24 DNL24 DXH24 EHD24 EQZ24 FAV24 FKR24 FUN24 GEJ24 GOF24 GYB24 HHX24 HRT24 IBP24 ILL24 IVH24 JFD24 JOZ24 JYV24 KIR24 KSN24 LCJ24 LMF24 LWB24 MFX24 MPT24 MZP24 NJL24 NTH24 ODD24 OMZ24 OWV24 PGR24 PQN24 QAJ24 QKF24 QUB24 RDX24 RNT24 RXP24 SHL24 SRH24 TBD24 TKZ24 TUV24 UER24 UON24 UYJ24 VIF24 VSB24 WBX24 WLT24 WVP24 H65560 JD65560 SZ65560 ACV65560 AMR65560 AWN65560 BGJ65560 BQF65560 CAB65560 CJX65560 CTT65560 DDP65560 DNL65560 DXH65560 EHD65560 EQZ65560 FAV65560 FKR65560 FUN65560 GEJ65560 GOF65560 GYB65560 HHX65560 HRT65560 IBP65560 ILL65560 IVH65560 JFD65560 JOZ65560 JYV65560 KIR65560 KSN65560 LCJ65560 LMF65560 LWB65560 MFX65560 MPT65560 MZP65560 NJL65560 NTH65560 ODD65560 OMZ65560 OWV65560 PGR65560 PQN65560 QAJ65560 QKF65560 QUB65560 RDX65560 RNT65560 RXP65560 SHL65560 SRH65560 TBD65560 TKZ65560 TUV65560 UER65560 UON65560 UYJ65560 VIF65560 VSB65560 WBX65560 WLT65560 WVP65560 H131096 JD131096 SZ131096 ACV131096 AMR131096 AWN131096 BGJ131096 BQF131096 CAB131096 CJX131096 CTT131096 DDP131096 DNL131096 DXH131096 EHD131096 EQZ131096 FAV131096 FKR131096 FUN131096 GEJ131096 GOF131096 GYB131096 HHX131096 HRT131096 IBP131096 ILL131096 IVH131096 JFD131096 JOZ131096 JYV131096 KIR131096 KSN131096 LCJ131096 LMF131096 LWB131096 MFX131096 MPT131096 MZP131096 NJL131096 NTH131096 ODD131096 OMZ131096 OWV131096 PGR131096 PQN131096 QAJ131096 QKF131096 QUB131096 RDX131096 RNT131096 RXP131096 SHL131096 SRH131096 TBD131096 TKZ131096 TUV131096 UER131096 UON131096 UYJ131096 VIF131096 VSB131096 WBX131096 WLT131096 WVP131096 H196632 JD196632 SZ196632 ACV196632 AMR196632 AWN196632 BGJ196632 BQF196632 CAB196632 CJX196632 CTT196632 DDP196632 DNL196632 DXH196632 EHD196632 EQZ196632 FAV196632 FKR196632 FUN196632 GEJ196632 GOF196632 GYB196632 HHX196632 HRT196632 IBP196632 ILL196632 IVH196632 JFD196632 JOZ196632 JYV196632 KIR196632 KSN196632 LCJ196632 LMF196632 LWB196632 MFX196632 MPT196632 MZP196632 NJL196632 NTH196632 ODD196632 OMZ196632 OWV196632 PGR196632 PQN196632 QAJ196632 QKF196632 QUB196632 RDX196632 RNT196632 RXP196632 SHL196632 SRH196632 TBD196632 TKZ196632 TUV196632 UER196632 UON196632 UYJ196632 VIF196632 VSB196632 WBX196632 WLT196632 WVP196632 H262168 JD262168 SZ262168 ACV262168 AMR262168 AWN262168 BGJ262168 BQF262168 CAB262168 CJX262168 CTT262168 DDP262168 DNL262168 DXH262168 EHD262168 EQZ262168 FAV262168 FKR262168 FUN262168 GEJ262168 GOF262168 GYB262168 HHX262168 HRT262168 IBP262168 ILL262168 IVH262168 JFD262168 JOZ262168 JYV262168 KIR262168 KSN262168 LCJ262168 LMF262168 LWB262168 MFX262168 MPT262168 MZP262168 NJL262168 NTH262168 ODD262168 OMZ262168 OWV262168 PGR262168 PQN262168 QAJ262168 QKF262168 QUB262168 RDX262168 RNT262168 RXP262168 SHL262168 SRH262168 TBD262168 TKZ262168 TUV262168 UER262168 UON262168 UYJ262168 VIF262168 VSB262168 WBX262168 WLT262168 WVP262168 H327704 JD327704 SZ327704 ACV327704 AMR327704 AWN327704 BGJ327704 BQF327704 CAB327704 CJX327704 CTT327704 DDP327704 DNL327704 DXH327704 EHD327704 EQZ327704 FAV327704 FKR327704 FUN327704 GEJ327704 GOF327704 GYB327704 HHX327704 HRT327704 IBP327704 ILL327704 IVH327704 JFD327704 JOZ327704 JYV327704 KIR327704 KSN327704 LCJ327704 LMF327704 LWB327704 MFX327704 MPT327704 MZP327704 NJL327704 NTH327704 ODD327704 OMZ327704 OWV327704 PGR327704 PQN327704 QAJ327704 QKF327704 QUB327704 RDX327704 RNT327704 RXP327704 SHL327704 SRH327704 TBD327704 TKZ327704 TUV327704 UER327704 UON327704 UYJ327704 VIF327704 VSB327704 WBX327704 WLT327704 WVP327704 H393240 JD393240 SZ393240 ACV393240 AMR393240 AWN393240 BGJ393240 BQF393240 CAB393240 CJX393240 CTT393240 DDP393240 DNL393240 DXH393240 EHD393240 EQZ393240 FAV393240 FKR393240 FUN393240 GEJ393240 GOF393240 GYB393240 HHX393240 HRT393240 IBP393240 ILL393240 IVH393240 JFD393240 JOZ393240 JYV393240 KIR393240 KSN393240 LCJ393240 LMF393240 LWB393240 MFX393240 MPT393240 MZP393240 NJL393240 NTH393240 ODD393240 OMZ393240 OWV393240 PGR393240 PQN393240 QAJ393240 QKF393240 QUB393240 RDX393240 RNT393240 RXP393240 SHL393240 SRH393240 TBD393240 TKZ393240 TUV393240 UER393240 UON393240 UYJ393240 VIF393240 VSB393240 WBX393240 WLT393240 WVP393240 H458776 JD458776 SZ458776 ACV458776 AMR458776 AWN458776 BGJ458776 BQF458776 CAB458776 CJX458776 CTT458776 DDP458776 DNL458776 DXH458776 EHD458776 EQZ458776 FAV458776 FKR458776 FUN458776 GEJ458776 GOF458776 GYB458776 HHX458776 HRT458776 IBP458776 ILL458776 IVH458776 JFD458776 JOZ458776 JYV458776 KIR458776 KSN458776 LCJ458776 LMF458776 LWB458776 MFX458776 MPT458776 MZP458776 NJL458776 NTH458776 ODD458776 OMZ458776 OWV458776 PGR458776 PQN458776 QAJ458776 QKF458776 QUB458776 RDX458776 RNT458776 RXP458776 SHL458776 SRH458776 TBD458776 TKZ458776 TUV458776 UER458776 UON458776 UYJ458776 VIF458776 VSB458776 WBX458776 WLT458776 WVP458776 H524312 JD524312 SZ524312 ACV524312 AMR524312 AWN524312 BGJ524312 BQF524312 CAB524312 CJX524312 CTT524312 DDP524312 DNL524312 DXH524312 EHD524312 EQZ524312 FAV524312 FKR524312 FUN524312 GEJ524312 GOF524312 GYB524312 HHX524312 HRT524312 IBP524312 ILL524312 IVH524312 JFD524312 JOZ524312 JYV524312 KIR524312 KSN524312 LCJ524312 LMF524312 LWB524312 MFX524312 MPT524312 MZP524312 NJL524312 NTH524312 ODD524312 OMZ524312 OWV524312 PGR524312 PQN524312 QAJ524312 QKF524312 QUB524312 RDX524312 RNT524312 RXP524312 SHL524312 SRH524312 TBD524312 TKZ524312 TUV524312 UER524312 UON524312 UYJ524312 VIF524312 VSB524312 WBX524312 WLT524312 WVP524312 H589848 JD589848 SZ589848 ACV589848 AMR589848 AWN589848 BGJ589848 BQF589848 CAB589848 CJX589848 CTT589848 DDP589848 DNL589848 DXH589848 EHD589848 EQZ589848 FAV589848 FKR589848 FUN589848 GEJ589848 GOF589848 GYB589848 HHX589848 HRT589848 IBP589848 ILL589848 IVH589848 JFD589848 JOZ589848 JYV589848 KIR589848 KSN589848 LCJ589848 LMF589848 LWB589848 MFX589848 MPT589848 MZP589848 NJL589848 NTH589848 ODD589848 OMZ589848 OWV589848 PGR589848 PQN589848 QAJ589848 QKF589848 QUB589848 RDX589848 RNT589848 RXP589848 SHL589848 SRH589848 TBD589848 TKZ589848 TUV589848 UER589848 UON589848 UYJ589848 VIF589848 VSB589848 WBX589848 WLT589848 WVP589848 H655384 JD655384 SZ655384 ACV655384 AMR655384 AWN655384 BGJ655384 BQF655384 CAB655384 CJX655384 CTT655384 DDP655384 DNL655384 DXH655384 EHD655384 EQZ655384 FAV655384 FKR655384 FUN655384 GEJ655384 GOF655384 GYB655384 HHX655384 HRT655384 IBP655384 ILL655384 IVH655384 JFD655384 JOZ655384 JYV655384 KIR655384 KSN655384 LCJ655384 LMF655384 LWB655384 MFX655384 MPT655384 MZP655384 NJL655384 NTH655384 ODD655384 OMZ655384 OWV655384 PGR655384 PQN655384 QAJ655384 QKF655384 QUB655384 RDX655384 RNT655384 RXP655384 SHL655384 SRH655384 TBD655384 TKZ655384 TUV655384 UER655384 UON655384 UYJ655384 VIF655384 VSB655384 WBX655384 WLT655384 WVP655384 H720920 JD720920 SZ720920 ACV720920 AMR720920 AWN720920 BGJ720920 BQF720920 CAB720920 CJX720920 CTT720920 DDP720920 DNL720920 DXH720920 EHD720920 EQZ720920 FAV720920 FKR720920 FUN720920 GEJ720920 GOF720920 GYB720920 HHX720920 HRT720920 IBP720920 ILL720920 IVH720920 JFD720920 JOZ720920 JYV720920 KIR720920 KSN720920 LCJ720920 LMF720920 LWB720920 MFX720920 MPT720920 MZP720920 NJL720920 NTH720920 ODD720920 OMZ720920 OWV720920 PGR720920 PQN720920 QAJ720920 QKF720920 QUB720920 RDX720920 RNT720920 RXP720920 SHL720920 SRH720920 TBD720920 TKZ720920 TUV720920 UER720920 UON720920 UYJ720920 VIF720920 VSB720920 WBX720920 WLT720920 WVP720920 H786456 JD786456 SZ786456 ACV786456 AMR786456 AWN786456 BGJ786456 BQF786456 CAB786456 CJX786456 CTT786456 DDP786456 DNL786456 DXH786456 EHD786456 EQZ786456 FAV786456 FKR786456 FUN786456 GEJ786456 GOF786456 GYB786456 HHX786456 HRT786456 IBP786456 ILL786456 IVH786456 JFD786456 JOZ786456 JYV786456 KIR786456 KSN786456 LCJ786456 LMF786456 LWB786456 MFX786456 MPT786456 MZP786456 NJL786456 NTH786456 ODD786456 OMZ786456 OWV786456 PGR786456 PQN786456 QAJ786456 QKF786456 QUB786456 RDX786456 RNT786456 RXP786456 SHL786456 SRH786456 TBD786456 TKZ786456 TUV786456 UER786456 UON786456 UYJ786456 VIF786456 VSB786456 WBX786456 WLT786456 WVP786456 H851992 JD851992 SZ851992 ACV851992 AMR851992 AWN851992 BGJ851992 BQF851992 CAB851992 CJX851992 CTT851992 DDP851992 DNL851992 DXH851992 EHD851992 EQZ851992 FAV851992 FKR851992 FUN851992 GEJ851992 GOF851992 GYB851992 HHX851992 HRT851992 IBP851992 ILL851992 IVH851992 JFD851992 JOZ851992 JYV851992 KIR851992 KSN851992 LCJ851992 LMF851992 LWB851992 MFX851992 MPT851992 MZP851992 NJL851992 NTH851992 ODD851992 OMZ851992 OWV851992 PGR851992 PQN851992 QAJ851992 QKF851992 QUB851992 RDX851992 RNT851992 RXP851992 SHL851992 SRH851992 TBD851992 TKZ851992 TUV851992 UER851992 UON851992 UYJ851992 VIF851992 VSB851992 WBX851992 WLT851992 WVP851992 H917528 JD917528 SZ917528 ACV917528 AMR917528 AWN917528 BGJ917528 BQF917528 CAB917528 CJX917528 CTT917528 DDP917528 DNL917528 DXH917528 EHD917528 EQZ917528 FAV917528 FKR917528 FUN917528 GEJ917528 GOF917528 GYB917528 HHX917528 HRT917528 IBP917528 ILL917528 IVH917528 JFD917528 JOZ917528 JYV917528 KIR917528 KSN917528 LCJ917528 LMF917528 LWB917528 MFX917528 MPT917528 MZP917528 NJL917528 NTH917528 ODD917528 OMZ917528 OWV917528 PGR917528 PQN917528 QAJ917528 QKF917528 QUB917528 RDX917528 RNT917528 RXP917528 SHL917528 SRH917528 TBD917528 TKZ917528 TUV917528 UER917528 UON917528 UYJ917528 VIF917528 VSB917528 WBX917528 WLT917528 WVP917528 H983064 JD983064 SZ983064 ACV983064 AMR983064 AWN983064 BGJ983064 BQF983064 CAB983064 CJX983064 CTT983064 DDP983064 DNL983064 DXH983064 EHD983064 EQZ983064 FAV983064 FKR983064 FUN983064 GEJ983064 GOF983064 GYB983064 HHX983064 HRT983064 IBP983064 ILL983064 IVH983064 JFD983064 JOZ983064 JYV983064 KIR983064 KSN983064 LCJ983064 LMF983064 LWB983064 MFX983064 MPT983064 MZP983064 NJL983064 NTH983064 ODD983064 OMZ983064 OWV983064 PGR983064 PQN983064 QAJ983064 QKF983064 QUB983064 RDX983064 RNT983064 RXP983064 SHL983064 SRH983064 TBD983064 TKZ983064 TUV983064 UER983064 UON983064 UYJ983064 VIF983064 VSB983064 WBX983064 WLT983064 WVP983064">
      <formula1>$U$7:$U$9</formula1>
    </dataValidation>
    <dataValidation type="list" allowBlank="1" showInputMessage="1" showErrorMessage="1" sqref="H23 JD23 SZ23 ACV23 AMR23 AWN23 BGJ23 BQF23 CAB23 CJX23 CTT23 DDP23 DNL23 DXH23 EHD23 EQZ23 FAV23 FKR23 FUN23 GEJ23 GOF23 GYB23 HHX23 HRT23 IBP23 ILL23 IVH23 JFD23 JOZ23 JYV23 KIR23 KSN23 LCJ23 LMF23 LWB23 MFX23 MPT23 MZP23 NJL23 NTH23 ODD23 OMZ23 OWV23 PGR23 PQN23 QAJ23 QKF23 QUB23 RDX23 RNT23 RXP23 SHL23 SRH23 TBD23 TKZ23 TUV23 UER23 UON23 UYJ23 VIF23 VSB23 WBX23 WLT23 WVP23 H65559 JD65559 SZ65559 ACV65559 AMR65559 AWN65559 BGJ65559 BQF65559 CAB65559 CJX65559 CTT65559 DDP65559 DNL65559 DXH65559 EHD65559 EQZ65559 FAV65559 FKR65559 FUN65559 GEJ65559 GOF65559 GYB65559 HHX65559 HRT65559 IBP65559 ILL65559 IVH65559 JFD65559 JOZ65559 JYV65559 KIR65559 KSN65559 LCJ65559 LMF65559 LWB65559 MFX65559 MPT65559 MZP65559 NJL65559 NTH65559 ODD65559 OMZ65559 OWV65559 PGR65559 PQN65559 QAJ65559 QKF65559 QUB65559 RDX65559 RNT65559 RXP65559 SHL65559 SRH65559 TBD65559 TKZ65559 TUV65559 UER65559 UON65559 UYJ65559 VIF65559 VSB65559 WBX65559 WLT65559 WVP65559 H131095 JD131095 SZ131095 ACV131095 AMR131095 AWN131095 BGJ131095 BQF131095 CAB131095 CJX131095 CTT131095 DDP131095 DNL131095 DXH131095 EHD131095 EQZ131095 FAV131095 FKR131095 FUN131095 GEJ131095 GOF131095 GYB131095 HHX131095 HRT131095 IBP131095 ILL131095 IVH131095 JFD131095 JOZ131095 JYV131095 KIR131095 KSN131095 LCJ131095 LMF131095 LWB131095 MFX131095 MPT131095 MZP131095 NJL131095 NTH131095 ODD131095 OMZ131095 OWV131095 PGR131095 PQN131095 QAJ131095 QKF131095 QUB131095 RDX131095 RNT131095 RXP131095 SHL131095 SRH131095 TBD131095 TKZ131095 TUV131095 UER131095 UON131095 UYJ131095 VIF131095 VSB131095 WBX131095 WLT131095 WVP131095 H196631 JD196631 SZ196631 ACV196631 AMR196631 AWN196631 BGJ196631 BQF196631 CAB196631 CJX196631 CTT196631 DDP196631 DNL196631 DXH196631 EHD196631 EQZ196631 FAV196631 FKR196631 FUN196631 GEJ196631 GOF196631 GYB196631 HHX196631 HRT196631 IBP196631 ILL196631 IVH196631 JFD196631 JOZ196631 JYV196631 KIR196631 KSN196631 LCJ196631 LMF196631 LWB196631 MFX196631 MPT196631 MZP196631 NJL196631 NTH196631 ODD196631 OMZ196631 OWV196631 PGR196631 PQN196631 QAJ196631 QKF196631 QUB196631 RDX196631 RNT196631 RXP196631 SHL196631 SRH196631 TBD196631 TKZ196631 TUV196631 UER196631 UON196631 UYJ196631 VIF196631 VSB196631 WBX196631 WLT196631 WVP196631 H262167 JD262167 SZ262167 ACV262167 AMR262167 AWN262167 BGJ262167 BQF262167 CAB262167 CJX262167 CTT262167 DDP262167 DNL262167 DXH262167 EHD262167 EQZ262167 FAV262167 FKR262167 FUN262167 GEJ262167 GOF262167 GYB262167 HHX262167 HRT262167 IBP262167 ILL262167 IVH262167 JFD262167 JOZ262167 JYV262167 KIR262167 KSN262167 LCJ262167 LMF262167 LWB262167 MFX262167 MPT262167 MZP262167 NJL262167 NTH262167 ODD262167 OMZ262167 OWV262167 PGR262167 PQN262167 QAJ262167 QKF262167 QUB262167 RDX262167 RNT262167 RXP262167 SHL262167 SRH262167 TBD262167 TKZ262167 TUV262167 UER262167 UON262167 UYJ262167 VIF262167 VSB262167 WBX262167 WLT262167 WVP262167 H327703 JD327703 SZ327703 ACV327703 AMR327703 AWN327703 BGJ327703 BQF327703 CAB327703 CJX327703 CTT327703 DDP327703 DNL327703 DXH327703 EHD327703 EQZ327703 FAV327703 FKR327703 FUN327703 GEJ327703 GOF327703 GYB327703 HHX327703 HRT327703 IBP327703 ILL327703 IVH327703 JFD327703 JOZ327703 JYV327703 KIR327703 KSN327703 LCJ327703 LMF327703 LWB327703 MFX327703 MPT327703 MZP327703 NJL327703 NTH327703 ODD327703 OMZ327703 OWV327703 PGR327703 PQN327703 QAJ327703 QKF327703 QUB327703 RDX327703 RNT327703 RXP327703 SHL327703 SRH327703 TBD327703 TKZ327703 TUV327703 UER327703 UON327703 UYJ327703 VIF327703 VSB327703 WBX327703 WLT327703 WVP327703 H393239 JD393239 SZ393239 ACV393239 AMR393239 AWN393239 BGJ393239 BQF393239 CAB393239 CJX393239 CTT393239 DDP393239 DNL393239 DXH393239 EHD393239 EQZ393239 FAV393239 FKR393239 FUN393239 GEJ393239 GOF393239 GYB393239 HHX393239 HRT393239 IBP393239 ILL393239 IVH393239 JFD393239 JOZ393239 JYV393239 KIR393239 KSN393239 LCJ393239 LMF393239 LWB393239 MFX393239 MPT393239 MZP393239 NJL393239 NTH393239 ODD393239 OMZ393239 OWV393239 PGR393239 PQN393239 QAJ393239 QKF393239 QUB393239 RDX393239 RNT393239 RXP393239 SHL393239 SRH393239 TBD393239 TKZ393239 TUV393239 UER393239 UON393239 UYJ393239 VIF393239 VSB393239 WBX393239 WLT393239 WVP393239 H458775 JD458775 SZ458775 ACV458775 AMR458775 AWN458775 BGJ458775 BQF458775 CAB458775 CJX458775 CTT458775 DDP458775 DNL458775 DXH458775 EHD458775 EQZ458775 FAV458775 FKR458775 FUN458775 GEJ458775 GOF458775 GYB458775 HHX458775 HRT458775 IBP458775 ILL458775 IVH458775 JFD458775 JOZ458775 JYV458775 KIR458775 KSN458775 LCJ458775 LMF458775 LWB458775 MFX458775 MPT458775 MZP458775 NJL458775 NTH458775 ODD458775 OMZ458775 OWV458775 PGR458775 PQN458775 QAJ458775 QKF458775 QUB458775 RDX458775 RNT458775 RXP458775 SHL458775 SRH458775 TBD458775 TKZ458775 TUV458775 UER458775 UON458775 UYJ458775 VIF458775 VSB458775 WBX458775 WLT458775 WVP458775 H524311 JD524311 SZ524311 ACV524311 AMR524311 AWN524311 BGJ524311 BQF524311 CAB524311 CJX524311 CTT524311 DDP524311 DNL524311 DXH524311 EHD524311 EQZ524311 FAV524311 FKR524311 FUN524311 GEJ524311 GOF524311 GYB524311 HHX524311 HRT524311 IBP524311 ILL524311 IVH524311 JFD524311 JOZ524311 JYV524311 KIR524311 KSN524311 LCJ524311 LMF524311 LWB524311 MFX524311 MPT524311 MZP524311 NJL524311 NTH524311 ODD524311 OMZ524311 OWV524311 PGR524311 PQN524311 QAJ524311 QKF524311 QUB524311 RDX524311 RNT524311 RXP524311 SHL524311 SRH524311 TBD524311 TKZ524311 TUV524311 UER524311 UON524311 UYJ524311 VIF524311 VSB524311 WBX524311 WLT524311 WVP524311 H589847 JD589847 SZ589847 ACV589847 AMR589847 AWN589847 BGJ589847 BQF589847 CAB589847 CJX589847 CTT589847 DDP589847 DNL589847 DXH589847 EHD589847 EQZ589847 FAV589847 FKR589847 FUN589847 GEJ589847 GOF589847 GYB589847 HHX589847 HRT589847 IBP589847 ILL589847 IVH589847 JFD589847 JOZ589847 JYV589847 KIR589847 KSN589847 LCJ589847 LMF589847 LWB589847 MFX589847 MPT589847 MZP589847 NJL589847 NTH589847 ODD589847 OMZ589847 OWV589847 PGR589847 PQN589847 QAJ589847 QKF589847 QUB589847 RDX589847 RNT589847 RXP589847 SHL589847 SRH589847 TBD589847 TKZ589847 TUV589847 UER589847 UON589847 UYJ589847 VIF589847 VSB589847 WBX589847 WLT589847 WVP589847 H655383 JD655383 SZ655383 ACV655383 AMR655383 AWN655383 BGJ655383 BQF655383 CAB655383 CJX655383 CTT655383 DDP655383 DNL655383 DXH655383 EHD655383 EQZ655383 FAV655383 FKR655383 FUN655383 GEJ655383 GOF655383 GYB655383 HHX655383 HRT655383 IBP655383 ILL655383 IVH655383 JFD655383 JOZ655383 JYV655383 KIR655383 KSN655383 LCJ655383 LMF655383 LWB655383 MFX655383 MPT655383 MZP655383 NJL655383 NTH655383 ODD655383 OMZ655383 OWV655383 PGR655383 PQN655383 QAJ655383 QKF655383 QUB655383 RDX655383 RNT655383 RXP655383 SHL655383 SRH655383 TBD655383 TKZ655383 TUV655383 UER655383 UON655383 UYJ655383 VIF655383 VSB655383 WBX655383 WLT655383 WVP655383 H720919 JD720919 SZ720919 ACV720919 AMR720919 AWN720919 BGJ720919 BQF720919 CAB720919 CJX720919 CTT720919 DDP720919 DNL720919 DXH720919 EHD720919 EQZ720919 FAV720919 FKR720919 FUN720919 GEJ720919 GOF720919 GYB720919 HHX720919 HRT720919 IBP720919 ILL720919 IVH720919 JFD720919 JOZ720919 JYV720919 KIR720919 KSN720919 LCJ720919 LMF720919 LWB720919 MFX720919 MPT720919 MZP720919 NJL720919 NTH720919 ODD720919 OMZ720919 OWV720919 PGR720919 PQN720919 QAJ720919 QKF720919 QUB720919 RDX720919 RNT720919 RXP720919 SHL720919 SRH720919 TBD720919 TKZ720919 TUV720919 UER720919 UON720919 UYJ720919 VIF720919 VSB720919 WBX720919 WLT720919 WVP720919 H786455 JD786455 SZ786455 ACV786455 AMR786455 AWN786455 BGJ786455 BQF786455 CAB786455 CJX786455 CTT786455 DDP786455 DNL786455 DXH786455 EHD786455 EQZ786455 FAV786455 FKR786455 FUN786455 GEJ786455 GOF786455 GYB786455 HHX786455 HRT786455 IBP786455 ILL786455 IVH786455 JFD786455 JOZ786455 JYV786455 KIR786455 KSN786455 LCJ786455 LMF786455 LWB786455 MFX786455 MPT786455 MZP786455 NJL786455 NTH786455 ODD786455 OMZ786455 OWV786455 PGR786455 PQN786455 QAJ786455 QKF786455 QUB786455 RDX786455 RNT786455 RXP786455 SHL786455 SRH786455 TBD786455 TKZ786455 TUV786455 UER786455 UON786455 UYJ786455 VIF786455 VSB786455 WBX786455 WLT786455 WVP786455 H851991 JD851991 SZ851991 ACV851991 AMR851991 AWN851991 BGJ851991 BQF851991 CAB851991 CJX851991 CTT851991 DDP851991 DNL851991 DXH851991 EHD851991 EQZ851991 FAV851991 FKR851991 FUN851991 GEJ851991 GOF851991 GYB851991 HHX851991 HRT851991 IBP851991 ILL851991 IVH851991 JFD851991 JOZ851991 JYV851991 KIR851991 KSN851991 LCJ851991 LMF851991 LWB851991 MFX851991 MPT851991 MZP851991 NJL851991 NTH851991 ODD851991 OMZ851991 OWV851991 PGR851991 PQN851991 QAJ851991 QKF851991 QUB851991 RDX851991 RNT851991 RXP851991 SHL851991 SRH851991 TBD851991 TKZ851991 TUV851991 UER851991 UON851991 UYJ851991 VIF851991 VSB851991 WBX851991 WLT851991 WVP851991 H917527 JD917527 SZ917527 ACV917527 AMR917527 AWN917527 BGJ917527 BQF917527 CAB917527 CJX917527 CTT917527 DDP917527 DNL917527 DXH917527 EHD917527 EQZ917527 FAV917527 FKR917527 FUN917527 GEJ917527 GOF917527 GYB917527 HHX917527 HRT917527 IBP917527 ILL917527 IVH917527 JFD917527 JOZ917527 JYV917527 KIR917527 KSN917527 LCJ917527 LMF917527 LWB917527 MFX917527 MPT917527 MZP917527 NJL917527 NTH917527 ODD917527 OMZ917527 OWV917527 PGR917527 PQN917527 QAJ917527 QKF917527 QUB917527 RDX917527 RNT917527 RXP917527 SHL917527 SRH917527 TBD917527 TKZ917527 TUV917527 UER917527 UON917527 UYJ917527 VIF917527 VSB917527 WBX917527 WLT917527 WVP917527 H983063 JD983063 SZ983063 ACV983063 AMR983063 AWN983063 BGJ983063 BQF983063 CAB983063 CJX983063 CTT983063 DDP983063 DNL983063 DXH983063 EHD983063 EQZ983063 FAV983063 FKR983063 FUN983063 GEJ983063 GOF983063 GYB983063 HHX983063 HRT983063 IBP983063 ILL983063 IVH983063 JFD983063 JOZ983063 JYV983063 KIR983063 KSN983063 LCJ983063 LMF983063 LWB983063 MFX983063 MPT983063 MZP983063 NJL983063 NTH983063 ODD983063 OMZ983063 OWV983063 PGR983063 PQN983063 QAJ983063 QKF983063 QUB983063 RDX983063 RNT983063 RXP983063 SHL983063 SRH983063 TBD983063 TKZ983063 TUV983063 UER983063 UON983063 UYJ983063 VIF983063 VSB983063 WBX983063 WLT983063 WVP983063">
      <formula1>$T$7:$T$9</formula1>
    </dataValidation>
    <dataValidation type="list" allowBlank="1" showInputMessage="1" showErrorMessage="1" sqref="E50:E51 JA50:JA51 SW50:SW51 ACS50:ACS51 AMO50:AMO51 AWK50:AWK51 BGG50:BGG51 BQC50:BQC51 BZY50:BZY51 CJU50:CJU51 CTQ50:CTQ51 DDM50:DDM51 DNI50:DNI51 DXE50:DXE51 EHA50:EHA51 EQW50:EQW51 FAS50:FAS51 FKO50:FKO51 FUK50:FUK51 GEG50:GEG51 GOC50:GOC51 GXY50:GXY51 HHU50:HHU51 HRQ50:HRQ51 IBM50:IBM51 ILI50:ILI51 IVE50:IVE51 JFA50:JFA51 JOW50:JOW51 JYS50:JYS51 KIO50:KIO51 KSK50:KSK51 LCG50:LCG51 LMC50:LMC51 LVY50:LVY51 MFU50:MFU51 MPQ50:MPQ51 MZM50:MZM51 NJI50:NJI51 NTE50:NTE51 ODA50:ODA51 OMW50:OMW51 OWS50:OWS51 PGO50:PGO51 PQK50:PQK51 QAG50:QAG51 QKC50:QKC51 QTY50:QTY51 RDU50:RDU51 RNQ50:RNQ51 RXM50:RXM51 SHI50:SHI51 SRE50:SRE51 TBA50:TBA51 TKW50:TKW51 TUS50:TUS51 UEO50:UEO51 UOK50:UOK51 UYG50:UYG51 VIC50:VIC51 VRY50:VRY51 WBU50:WBU51 WLQ50:WLQ51 WVM50:WVM51 E65586:E65587 JA65586:JA65587 SW65586:SW65587 ACS65586:ACS65587 AMO65586:AMO65587 AWK65586:AWK65587 BGG65586:BGG65587 BQC65586:BQC65587 BZY65586:BZY65587 CJU65586:CJU65587 CTQ65586:CTQ65587 DDM65586:DDM65587 DNI65586:DNI65587 DXE65586:DXE65587 EHA65586:EHA65587 EQW65586:EQW65587 FAS65586:FAS65587 FKO65586:FKO65587 FUK65586:FUK65587 GEG65586:GEG65587 GOC65586:GOC65587 GXY65586:GXY65587 HHU65586:HHU65587 HRQ65586:HRQ65587 IBM65586:IBM65587 ILI65586:ILI65587 IVE65586:IVE65587 JFA65586:JFA65587 JOW65586:JOW65587 JYS65586:JYS65587 KIO65586:KIO65587 KSK65586:KSK65587 LCG65586:LCG65587 LMC65586:LMC65587 LVY65586:LVY65587 MFU65586:MFU65587 MPQ65586:MPQ65587 MZM65586:MZM65587 NJI65586:NJI65587 NTE65586:NTE65587 ODA65586:ODA65587 OMW65586:OMW65587 OWS65586:OWS65587 PGO65586:PGO65587 PQK65586:PQK65587 QAG65586:QAG65587 QKC65586:QKC65587 QTY65586:QTY65587 RDU65586:RDU65587 RNQ65586:RNQ65587 RXM65586:RXM65587 SHI65586:SHI65587 SRE65586:SRE65587 TBA65586:TBA65587 TKW65586:TKW65587 TUS65586:TUS65587 UEO65586:UEO65587 UOK65586:UOK65587 UYG65586:UYG65587 VIC65586:VIC65587 VRY65586:VRY65587 WBU65586:WBU65587 WLQ65586:WLQ65587 WVM65586:WVM65587 E131122:E131123 JA131122:JA131123 SW131122:SW131123 ACS131122:ACS131123 AMO131122:AMO131123 AWK131122:AWK131123 BGG131122:BGG131123 BQC131122:BQC131123 BZY131122:BZY131123 CJU131122:CJU131123 CTQ131122:CTQ131123 DDM131122:DDM131123 DNI131122:DNI131123 DXE131122:DXE131123 EHA131122:EHA131123 EQW131122:EQW131123 FAS131122:FAS131123 FKO131122:FKO131123 FUK131122:FUK131123 GEG131122:GEG131123 GOC131122:GOC131123 GXY131122:GXY131123 HHU131122:HHU131123 HRQ131122:HRQ131123 IBM131122:IBM131123 ILI131122:ILI131123 IVE131122:IVE131123 JFA131122:JFA131123 JOW131122:JOW131123 JYS131122:JYS131123 KIO131122:KIO131123 KSK131122:KSK131123 LCG131122:LCG131123 LMC131122:LMC131123 LVY131122:LVY131123 MFU131122:MFU131123 MPQ131122:MPQ131123 MZM131122:MZM131123 NJI131122:NJI131123 NTE131122:NTE131123 ODA131122:ODA131123 OMW131122:OMW131123 OWS131122:OWS131123 PGO131122:PGO131123 PQK131122:PQK131123 QAG131122:QAG131123 QKC131122:QKC131123 QTY131122:QTY131123 RDU131122:RDU131123 RNQ131122:RNQ131123 RXM131122:RXM131123 SHI131122:SHI131123 SRE131122:SRE131123 TBA131122:TBA131123 TKW131122:TKW131123 TUS131122:TUS131123 UEO131122:UEO131123 UOK131122:UOK131123 UYG131122:UYG131123 VIC131122:VIC131123 VRY131122:VRY131123 WBU131122:WBU131123 WLQ131122:WLQ131123 WVM131122:WVM131123 E196658:E196659 JA196658:JA196659 SW196658:SW196659 ACS196658:ACS196659 AMO196658:AMO196659 AWK196658:AWK196659 BGG196658:BGG196659 BQC196658:BQC196659 BZY196658:BZY196659 CJU196658:CJU196659 CTQ196658:CTQ196659 DDM196658:DDM196659 DNI196658:DNI196659 DXE196658:DXE196659 EHA196658:EHA196659 EQW196658:EQW196659 FAS196658:FAS196659 FKO196658:FKO196659 FUK196658:FUK196659 GEG196658:GEG196659 GOC196658:GOC196659 GXY196658:GXY196659 HHU196658:HHU196659 HRQ196658:HRQ196659 IBM196658:IBM196659 ILI196658:ILI196659 IVE196658:IVE196659 JFA196658:JFA196659 JOW196658:JOW196659 JYS196658:JYS196659 KIO196658:KIO196659 KSK196658:KSK196659 LCG196658:LCG196659 LMC196658:LMC196659 LVY196658:LVY196659 MFU196658:MFU196659 MPQ196658:MPQ196659 MZM196658:MZM196659 NJI196658:NJI196659 NTE196658:NTE196659 ODA196658:ODA196659 OMW196658:OMW196659 OWS196658:OWS196659 PGO196658:PGO196659 PQK196658:PQK196659 QAG196658:QAG196659 QKC196658:QKC196659 QTY196658:QTY196659 RDU196658:RDU196659 RNQ196658:RNQ196659 RXM196658:RXM196659 SHI196658:SHI196659 SRE196658:SRE196659 TBA196658:TBA196659 TKW196658:TKW196659 TUS196658:TUS196659 UEO196658:UEO196659 UOK196658:UOK196659 UYG196658:UYG196659 VIC196658:VIC196659 VRY196658:VRY196659 WBU196658:WBU196659 WLQ196658:WLQ196659 WVM196658:WVM196659 E262194:E262195 JA262194:JA262195 SW262194:SW262195 ACS262194:ACS262195 AMO262194:AMO262195 AWK262194:AWK262195 BGG262194:BGG262195 BQC262194:BQC262195 BZY262194:BZY262195 CJU262194:CJU262195 CTQ262194:CTQ262195 DDM262194:DDM262195 DNI262194:DNI262195 DXE262194:DXE262195 EHA262194:EHA262195 EQW262194:EQW262195 FAS262194:FAS262195 FKO262194:FKO262195 FUK262194:FUK262195 GEG262194:GEG262195 GOC262194:GOC262195 GXY262194:GXY262195 HHU262194:HHU262195 HRQ262194:HRQ262195 IBM262194:IBM262195 ILI262194:ILI262195 IVE262194:IVE262195 JFA262194:JFA262195 JOW262194:JOW262195 JYS262194:JYS262195 KIO262194:KIO262195 KSK262194:KSK262195 LCG262194:LCG262195 LMC262194:LMC262195 LVY262194:LVY262195 MFU262194:MFU262195 MPQ262194:MPQ262195 MZM262194:MZM262195 NJI262194:NJI262195 NTE262194:NTE262195 ODA262194:ODA262195 OMW262194:OMW262195 OWS262194:OWS262195 PGO262194:PGO262195 PQK262194:PQK262195 QAG262194:QAG262195 QKC262194:QKC262195 QTY262194:QTY262195 RDU262194:RDU262195 RNQ262194:RNQ262195 RXM262194:RXM262195 SHI262194:SHI262195 SRE262194:SRE262195 TBA262194:TBA262195 TKW262194:TKW262195 TUS262194:TUS262195 UEO262194:UEO262195 UOK262194:UOK262195 UYG262194:UYG262195 VIC262194:VIC262195 VRY262194:VRY262195 WBU262194:WBU262195 WLQ262194:WLQ262195 WVM262194:WVM262195 E327730:E327731 JA327730:JA327731 SW327730:SW327731 ACS327730:ACS327731 AMO327730:AMO327731 AWK327730:AWK327731 BGG327730:BGG327731 BQC327730:BQC327731 BZY327730:BZY327731 CJU327730:CJU327731 CTQ327730:CTQ327731 DDM327730:DDM327731 DNI327730:DNI327731 DXE327730:DXE327731 EHA327730:EHA327731 EQW327730:EQW327731 FAS327730:FAS327731 FKO327730:FKO327731 FUK327730:FUK327731 GEG327730:GEG327731 GOC327730:GOC327731 GXY327730:GXY327731 HHU327730:HHU327731 HRQ327730:HRQ327731 IBM327730:IBM327731 ILI327730:ILI327731 IVE327730:IVE327731 JFA327730:JFA327731 JOW327730:JOW327731 JYS327730:JYS327731 KIO327730:KIO327731 KSK327730:KSK327731 LCG327730:LCG327731 LMC327730:LMC327731 LVY327730:LVY327731 MFU327730:MFU327731 MPQ327730:MPQ327731 MZM327730:MZM327731 NJI327730:NJI327731 NTE327730:NTE327731 ODA327730:ODA327731 OMW327730:OMW327731 OWS327730:OWS327731 PGO327730:PGO327731 PQK327730:PQK327731 QAG327730:QAG327731 QKC327730:QKC327731 QTY327730:QTY327731 RDU327730:RDU327731 RNQ327730:RNQ327731 RXM327730:RXM327731 SHI327730:SHI327731 SRE327730:SRE327731 TBA327730:TBA327731 TKW327730:TKW327731 TUS327730:TUS327731 UEO327730:UEO327731 UOK327730:UOK327731 UYG327730:UYG327731 VIC327730:VIC327731 VRY327730:VRY327731 WBU327730:WBU327731 WLQ327730:WLQ327731 WVM327730:WVM327731 E393266:E393267 JA393266:JA393267 SW393266:SW393267 ACS393266:ACS393267 AMO393266:AMO393267 AWK393266:AWK393267 BGG393266:BGG393267 BQC393266:BQC393267 BZY393266:BZY393267 CJU393266:CJU393267 CTQ393266:CTQ393267 DDM393266:DDM393267 DNI393266:DNI393267 DXE393266:DXE393267 EHA393266:EHA393267 EQW393266:EQW393267 FAS393266:FAS393267 FKO393266:FKO393267 FUK393266:FUK393267 GEG393266:GEG393267 GOC393266:GOC393267 GXY393266:GXY393267 HHU393266:HHU393267 HRQ393266:HRQ393267 IBM393266:IBM393267 ILI393266:ILI393267 IVE393266:IVE393267 JFA393266:JFA393267 JOW393266:JOW393267 JYS393266:JYS393267 KIO393266:KIO393267 KSK393266:KSK393267 LCG393266:LCG393267 LMC393266:LMC393267 LVY393266:LVY393267 MFU393266:MFU393267 MPQ393266:MPQ393267 MZM393266:MZM393267 NJI393266:NJI393267 NTE393266:NTE393267 ODA393266:ODA393267 OMW393266:OMW393267 OWS393266:OWS393267 PGO393266:PGO393267 PQK393266:PQK393267 QAG393266:QAG393267 QKC393266:QKC393267 QTY393266:QTY393267 RDU393266:RDU393267 RNQ393266:RNQ393267 RXM393266:RXM393267 SHI393266:SHI393267 SRE393266:SRE393267 TBA393266:TBA393267 TKW393266:TKW393267 TUS393266:TUS393267 UEO393266:UEO393267 UOK393266:UOK393267 UYG393266:UYG393267 VIC393266:VIC393267 VRY393266:VRY393267 WBU393266:WBU393267 WLQ393266:WLQ393267 WVM393266:WVM393267 E458802:E458803 JA458802:JA458803 SW458802:SW458803 ACS458802:ACS458803 AMO458802:AMO458803 AWK458802:AWK458803 BGG458802:BGG458803 BQC458802:BQC458803 BZY458802:BZY458803 CJU458802:CJU458803 CTQ458802:CTQ458803 DDM458802:DDM458803 DNI458802:DNI458803 DXE458802:DXE458803 EHA458802:EHA458803 EQW458802:EQW458803 FAS458802:FAS458803 FKO458802:FKO458803 FUK458802:FUK458803 GEG458802:GEG458803 GOC458802:GOC458803 GXY458802:GXY458803 HHU458802:HHU458803 HRQ458802:HRQ458803 IBM458802:IBM458803 ILI458802:ILI458803 IVE458802:IVE458803 JFA458802:JFA458803 JOW458802:JOW458803 JYS458802:JYS458803 KIO458802:KIO458803 KSK458802:KSK458803 LCG458802:LCG458803 LMC458802:LMC458803 LVY458802:LVY458803 MFU458802:MFU458803 MPQ458802:MPQ458803 MZM458802:MZM458803 NJI458802:NJI458803 NTE458802:NTE458803 ODA458802:ODA458803 OMW458802:OMW458803 OWS458802:OWS458803 PGO458802:PGO458803 PQK458802:PQK458803 QAG458802:QAG458803 QKC458802:QKC458803 QTY458802:QTY458803 RDU458802:RDU458803 RNQ458802:RNQ458803 RXM458802:RXM458803 SHI458802:SHI458803 SRE458802:SRE458803 TBA458802:TBA458803 TKW458802:TKW458803 TUS458802:TUS458803 UEO458802:UEO458803 UOK458802:UOK458803 UYG458802:UYG458803 VIC458802:VIC458803 VRY458802:VRY458803 WBU458802:WBU458803 WLQ458802:WLQ458803 WVM458802:WVM458803 E524338:E524339 JA524338:JA524339 SW524338:SW524339 ACS524338:ACS524339 AMO524338:AMO524339 AWK524338:AWK524339 BGG524338:BGG524339 BQC524338:BQC524339 BZY524338:BZY524339 CJU524338:CJU524339 CTQ524338:CTQ524339 DDM524338:DDM524339 DNI524338:DNI524339 DXE524338:DXE524339 EHA524338:EHA524339 EQW524338:EQW524339 FAS524338:FAS524339 FKO524338:FKO524339 FUK524338:FUK524339 GEG524338:GEG524339 GOC524338:GOC524339 GXY524338:GXY524339 HHU524338:HHU524339 HRQ524338:HRQ524339 IBM524338:IBM524339 ILI524338:ILI524339 IVE524338:IVE524339 JFA524338:JFA524339 JOW524338:JOW524339 JYS524338:JYS524339 KIO524338:KIO524339 KSK524338:KSK524339 LCG524338:LCG524339 LMC524338:LMC524339 LVY524338:LVY524339 MFU524338:MFU524339 MPQ524338:MPQ524339 MZM524338:MZM524339 NJI524338:NJI524339 NTE524338:NTE524339 ODA524338:ODA524339 OMW524338:OMW524339 OWS524338:OWS524339 PGO524338:PGO524339 PQK524338:PQK524339 QAG524338:QAG524339 QKC524338:QKC524339 QTY524338:QTY524339 RDU524338:RDU524339 RNQ524338:RNQ524339 RXM524338:RXM524339 SHI524338:SHI524339 SRE524338:SRE524339 TBA524338:TBA524339 TKW524338:TKW524339 TUS524338:TUS524339 UEO524338:UEO524339 UOK524338:UOK524339 UYG524338:UYG524339 VIC524338:VIC524339 VRY524338:VRY524339 WBU524338:WBU524339 WLQ524338:WLQ524339 WVM524338:WVM524339 E589874:E589875 JA589874:JA589875 SW589874:SW589875 ACS589874:ACS589875 AMO589874:AMO589875 AWK589874:AWK589875 BGG589874:BGG589875 BQC589874:BQC589875 BZY589874:BZY589875 CJU589874:CJU589875 CTQ589874:CTQ589875 DDM589874:DDM589875 DNI589874:DNI589875 DXE589874:DXE589875 EHA589874:EHA589875 EQW589874:EQW589875 FAS589874:FAS589875 FKO589874:FKO589875 FUK589874:FUK589875 GEG589874:GEG589875 GOC589874:GOC589875 GXY589874:GXY589875 HHU589874:HHU589875 HRQ589874:HRQ589875 IBM589874:IBM589875 ILI589874:ILI589875 IVE589874:IVE589875 JFA589874:JFA589875 JOW589874:JOW589875 JYS589874:JYS589875 KIO589874:KIO589875 KSK589874:KSK589875 LCG589874:LCG589875 LMC589874:LMC589875 LVY589874:LVY589875 MFU589874:MFU589875 MPQ589874:MPQ589875 MZM589874:MZM589875 NJI589874:NJI589875 NTE589874:NTE589875 ODA589874:ODA589875 OMW589874:OMW589875 OWS589874:OWS589875 PGO589874:PGO589875 PQK589874:PQK589875 QAG589874:QAG589875 QKC589874:QKC589875 QTY589874:QTY589875 RDU589874:RDU589875 RNQ589874:RNQ589875 RXM589874:RXM589875 SHI589874:SHI589875 SRE589874:SRE589875 TBA589874:TBA589875 TKW589874:TKW589875 TUS589874:TUS589875 UEO589874:UEO589875 UOK589874:UOK589875 UYG589874:UYG589875 VIC589874:VIC589875 VRY589874:VRY589875 WBU589874:WBU589875 WLQ589874:WLQ589875 WVM589874:WVM589875 E655410:E655411 JA655410:JA655411 SW655410:SW655411 ACS655410:ACS655411 AMO655410:AMO655411 AWK655410:AWK655411 BGG655410:BGG655411 BQC655410:BQC655411 BZY655410:BZY655411 CJU655410:CJU655411 CTQ655410:CTQ655411 DDM655410:DDM655411 DNI655410:DNI655411 DXE655410:DXE655411 EHA655410:EHA655411 EQW655410:EQW655411 FAS655410:FAS655411 FKO655410:FKO655411 FUK655410:FUK655411 GEG655410:GEG655411 GOC655410:GOC655411 GXY655410:GXY655411 HHU655410:HHU655411 HRQ655410:HRQ655411 IBM655410:IBM655411 ILI655410:ILI655411 IVE655410:IVE655411 JFA655410:JFA655411 JOW655410:JOW655411 JYS655410:JYS655411 KIO655410:KIO655411 KSK655410:KSK655411 LCG655410:LCG655411 LMC655410:LMC655411 LVY655410:LVY655411 MFU655410:MFU655411 MPQ655410:MPQ655411 MZM655410:MZM655411 NJI655410:NJI655411 NTE655410:NTE655411 ODA655410:ODA655411 OMW655410:OMW655411 OWS655410:OWS655411 PGO655410:PGO655411 PQK655410:PQK655411 QAG655410:QAG655411 QKC655410:QKC655411 QTY655410:QTY655411 RDU655410:RDU655411 RNQ655410:RNQ655411 RXM655410:RXM655411 SHI655410:SHI655411 SRE655410:SRE655411 TBA655410:TBA655411 TKW655410:TKW655411 TUS655410:TUS655411 UEO655410:UEO655411 UOK655410:UOK655411 UYG655410:UYG655411 VIC655410:VIC655411 VRY655410:VRY655411 WBU655410:WBU655411 WLQ655410:WLQ655411 WVM655410:WVM655411 E720946:E720947 JA720946:JA720947 SW720946:SW720947 ACS720946:ACS720947 AMO720946:AMO720947 AWK720946:AWK720947 BGG720946:BGG720947 BQC720946:BQC720947 BZY720946:BZY720947 CJU720946:CJU720947 CTQ720946:CTQ720947 DDM720946:DDM720947 DNI720946:DNI720947 DXE720946:DXE720947 EHA720946:EHA720947 EQW720946:EQW720947 FAS720946:FAS720947 FKO720946:FKO720947 FUK720946:FUK720947 GEG720946:GEG720947 GOC720946:GOC720947 GXY720946:GXY720947 HHU720946:HHU720947 HRQ720946:HRQ720947 IBM720946:IBM720947 ILI720946:ILI720947 IVE720946:IVE720947 JFA720946:JFA720947 JOW720946:JOW720947 JYS720946:JYS720947 KIO720946:KIO720947 KSK720946:KSK720947 LCG720946:LCG720947 LMC720946:LMC720947 LVY720946:LVY720947 MFU720946:MFU720947 MPQ720946:MPQ720947 MZM720946:MZM720947 NJI720946:NJI720947 NTE720946:NTE720947 ODA720946:ODA720947 OMW720946:OMW720947 OWS720946:OWS720947 PGO720946:PGO720947 PQK720946:PQK720947 QAG720946:QAG720947 QKC720946:QKC720947 QTY720946:QTY720947 RDU720946:RDU720947 RNQ720946:RNQ720947 RXM720946:RXM720947 SHI720946:SHI720947 SRE720946:SRE720947 TBA720946:TBA720947 TKW720946:TKW720947 TUS720946:TUS720947 UEO720946:UEO720947 UOK720946:UOK720947 UYG720946:UYG720947 VIC720946:VIC720947 VRY720946:VRY720947 WBU720946:WBU720947 WLQ720946:WLQ720947 WVM720946:WVM720947 E786482:E786483 JA786482:JA786483 SW786482:SW786483 ACS786482:ACS786483 AMO786482:AMO786483 AWK786482:AWK786483 BGG786482:BGG786483 BQC786482:BQC786483 BZY786482:BZY786483 CJU786482:CJU786483 CTQ786482:CTQ786483 DDM786482:DDM786483 DNI786482:DNI786483 DXE786482:DXE786483 EHA786482:EHA786483 EQW786482:EQW786483 FAS786482:FAS786483 FKO786482:FKO786483 FUK786482:FUK786483 GEG786482:GEG786483 GOC786482:GOC786483 GXY786482:GXY786483 HHU786482:HHU786483 HRQ786482:HRQ786483 IBM786482:IBM786483 ILI786482:ILI786483 IVE786482:IVE786483 JFA786482:JFA786483 JOW786482:JOW786483 JYS786482:JYS786483 KIO786482:KIO786483 KSK786482:KSK786483 LCG786482:LCG786483 LMC786482:LMC786483 LVY786482:LVY786483 MFU786482:MFU786483 MPQ786482:MPQ786483 MZM786482:MZM786483 NJI786482:NJI786483 NTE786482:NTE786483 ODA786482:ODA786483 OMW786482:OMW786483 OWS786482:OWS786483 PGO786482:PGO786483 PQK786482:PQK786483 QAG786482:QAG786483 QKC786482:QKC786483 QTY786482:QTY786483 RDU786482:RDU786483 RNQ786482:RNQ786483 RXM786482:RXM786483 SHI786482:SHI786483 SRE786482:SRE786483 TBA786482:TBA786483 TKW786482:TKW786483 TUS786482:TUS786483 UEO786482:UEO786483 UOK786482:UOK786483 UYG786482:UYG786483 VIC786482:VIC786483 VRY786482:VRY786483 WBU786482:WBU786483 WLQ786482:WLQ786483 WVM786482:WVM786483 E852018:E852019 JA852018:JA852019 SW852018:SW852019 ACS852018:ACS852019 AMO852018:AMO852019 AWK852018:AWK852019 BGG852018:BGG852019 BQC852018:BQC852019 BZY852018:BZY852019 CJU852018:CJU852019 CTQ852018:CTQ852019 DDM852018:DDM852019 DNI852018:DNI852019 DXE852018:DXE852019 EHA852018:EHA852019 EQW852018:EQW852019 FAS852018:FAS852019 FKO852018:FKO852019 FUK852018:FUK852019 GEG852018:GEG852019 GOC852018:GOC852019 GXY852018:GXY852019 HHU852018:HHU852019 HRQ852018:HRQ852019 IBM852018:IBM852019 ILI852018:ILI852019 IVE852018:IVE852019 JFA852018:JFA852019 JOW852018:JOW852019 JYS852018:JYS852019 KIO852018:KIO852019 KSK852018:KSK852019 LCG852018:LCG852019 LMC852018:LMC852019 LVY852018:LVY852019 MFU852018:MFU852019 MPQ852018:MPQ852019 MZM852018:MZM852019 NJI852018:NJI852019 NTE852018:NTE852019 ODA852018:ODA852019 OMW852018:OMW852019 OWS852018:OWS852019 PGO852018:PGO852019 PQK852018:PQK852019 QAG852018:QAG852019 QKC852018:QKC852019 QTY852018:QTY852019 RDU852018:RDU852019 RNQ852018:RNQ852019 RXM852018:RXM852019 SHI852018:SHI852019 SRE852018:SRE852019 TBA852018:TBA852019 TKW852018:TKW852019 TUS852018:TUS852019 UEO852018:UEO852019 UOK852018:UOK852019 UYG852018:UYG852019 VIC852018:VIC852019 VRY852018:VRY852019 WBU852018:WBU852019 WLQ852018:WLQ852019 WVM852018:WVM852019 E917554:E917555 JA917554:JA917555 SW917554:SW917555 ACS917554:ACS917555 AMO917554:AMO917555 AWK917554:AWK917555 BGG917554:BGG917555 BQC917554:BQC917555 BZY917554:BZY917555 CJU917554:CJU917555 CTQ917554:CTQ917555 DDM917554:DDM917555 DNI917554:DNI917555 DXE917554:DXE917555 EHA917554:EHA917555 EQW917554:EQW917555 FAS917554:FAS917555 FKO917554:FKO917555 FUK917554:FUK917555 GEG917554:GEG917555 GOC917554:GOC917555 GXY917554:GXY917555 HHU917554:HHU917555 HRQ917554:HRQ917555 IBM917554:IBM917555 ILI917554:ILI917555 IVE917554:IVE917555 JFA917554:JFA917555 JOW917554:JOW917555 JYS917554:JYS917555 KIO917554:KIO917555 KSK917554:KSK917555 LCG917554:LCG917555 LMC917554:LMC917555 LVY917554:LVY917555 MFU917554:MFU917555 MPQ917554:MPQ917555 MZM917554:MZM917555 NJI917554:NJI917555 NTE917554:NTE917555 ODA917554:ODA917555 OMW917554:OMW917555 OWS917554:OWS917555 PGO917554:PGO917555 PQK917554:PQK917555 QAG917554:QAG917555 QKC917554:QKC917555 QTY917554:QTY917555 RDU917554:RDU917555 RNQ917554:RNQ917555 RXM917554:RXM917555 SHI917554:SHI917555 SRE917554:SRE917555 TBA917554:TBA917555 TKW917554:TKW917555 TUS917554:TUS917555 UEO917554:UEO917555 UOK917554:UOK917555 UYG917554:UYG917555 VIC917554:VIC917555 VRY917554:VRY917555 WBU917554:WBU917555 WLQ917554:WLQ917555 WVM917554:WVM917555 E983090:E983091 JA983090:JA983091 SW983090:SW983091 ACS983090:ACS983091 AMO983090:AMO983091 AWK983090:AWK983091 BGG983090:BGG983091 BQC983090:BQC983091 BZY983090:BZY983091 CJU983090:CJU983091 CTQ983090:CTQ983091 DDM983090:DDM983091 DNI983090:DNI983091 DXE983090:DXE983091 EHA983090:EHA983091 EQW983090:EQW983091 FAS983090:FAS983091 FKO983090:FKO983091 FUK983090:FUK983091 GEG983090:GEG983091 GOC983090:GOC983091 GXY983090:GXY983091 HHU983090:HHU983091 HRQ983090:HRQ983091 IBM983090:IBM983091 ILI983090:ILI983091 IVE983090:IVE983091 JFA983090:JFA983091 JOW983090:JOW983091 JYS983090:JYS983091 KIO983090:KIO983091 KSK983090:KSK983091 LCG983090:LCG983091 LMC983090:LMC983091 LVY983090:LVY983091 MFU983090:MFU983091 MPQ983090:MPQ983091 MZM983090:MZM983091 NJI983090:NJI983091 NTE983090:NTE983091 ODA983090:ODA983091 OMW983090:OMW983091 OWS983090:OWS983091 PGO983090:PGO983091 PQK983090:PQK983091 QAG983090:QAG983091 QKC983090:QKC983091 QTY983090:QTY983091 RDU983090:RDU983091 RNQ983090:RNQ983091 RXM983090:RXM983091 SHI983090:SHI983091 SRE983090:SRE983091 TBA983090:TBA983091 TKW983090:TKW983091 TUS983090:TUS983091 UEO983090:UEO983091 UOK983090:UOK983091 UYG983090:UYG983091 VIC983090:VIC983091 VRY983090:VRY983091 WBU983090:WBU983091 WLQ983090:WLQ983091 WVM983090:WVM983091">
      <formula1>$X$7:$X$8</formula1>
    </dataValidation>
  </dataValidations>
  <printOptions horizontalCentered="1" verticalCentered="1"/>
  <pageMargins left="0" right="0" top="0" bottom="0" header="0" footer="0"/>
  <pageSetup scale="78" orientation="portrait" blackAndWhite="1" r:id="rId1"/>
  <headerFooter alignWithMargins="0"/>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AO55"/>
  <sheetViews>
    <sheetView zoomScaleNormal="100" workbookViewId="0">
      <selection activeCell="E13" sqref="E13:F13"/>
    </sheetView>
  </sheetViews>
  <sheetFormatPr defaultRowHeight="12.75" x14ac:dyDescent="0.2"/>
  <cols>
    <col min="1" max="3" width="9.140625" style="44"/>
    <col min="4" max="4" width="9.140625" style="44" customWidth="1"/>
    <col min="5" max="5" width="9.140625" style="44"/>
    <col min="6" max="6" width="3.7109375" style="44" customWidth="1"/>
    <col min="7" max="7" width="9.140625" style="44"/>
    <col min="8" max="8" width="3.7109375" style="44" customWidth="1"/>
    <col min="9" max="9" width="9.140625" style="44"/>
    <col min="10" max="10" width="3.7109375" style="44" customWidth="1"/>
    <col min="11" max="12" width="9.140625" style="44"/>
    <col min="13" max="13" width="3.7109375" style="44" customWidth="1"/>
    <col min="14" max="14" width="9.140625" style="44"/>
    <col min="15" max="15" width="3.7109375" style="44" customWidth="1"/>
    <col min="16" max="259" width="9.140625" style="44"/>
    <col min="260" max="260" width="9.140625" style="44" customWidth="1"/>
    <col min="261" max="261" width="9.140625" style="44"/>
    <col min="262" max="262" width="3.7109375" style="44" customWidth="1"/>
    <col min="263" max="263" width="9.140625" style="44"/>
    <col min="264" max="264" width="3.7109375" style="44" customWidth="1"/>
    <col min="265" max="265" width="9.140625" style="44"/>
    <col min="266" max="266" width="3.7109375" style="44" customWidth="1"/>
    <col min="267" max="268" width="9.140625" style="44"/>
    <col min="269" max="269" width="3.7109375" style="44" customWidth="1"/>
    <col min="270" max="270" width="9.140625" style="44"/>
    <col min="271" max="271" width="3.7109375" style="44" customWidth="1"/>
    <col min="272" max="515" width="9.140625" style="44"/>
    <col min="516" max="516" width="9.140625" style="44" customWidth="1"/>
    <col min="517" max="517" width="9.140625" style="44"/>
    <col min="518" max="518" width="3.7109375" style="44" customWidth="1"/>
    <col min="519" max="519" width="9.140625" style="44"/>
    <col min="520" max="520" width="3.7109375" style="44" customWidth="1"/>
    <col min="521" max="521" width="9.140625" style="44"/>
    <col min="522" max="522" width="3.7109375" style="44" customWidth="1"/>
    <col min="523" max="524" width="9.140625" style="44"/>
    <col min="525" max="525" width="3.7109375" style="44" customWidth="1"/>
    <col min="526" max="526" width="9.140625" style="44"/>
    <col min="527" max="527" width="3.7109375" style="44" customWidth="1"/>
    <col min="528" max="771" width="9.140625" style="44"/>
    <col min="772" max="772" width="9.140625" style="44" customWidth="1"/>
    <col min="773" max="773" width="9.140625" style="44"/>
    <col min="774" max="774" width="3.7109375" style="44" customWidth="1"/>
    <col min="775" max="775" width="9.140625" style="44"/>
    <col min="776" max="776" width="3.7109375" style="44" customWidth="1"/>
    <col min="777" max="777" width="9.140625" style="44"/>
    <col min="778" max="778" width="3.7109375" style="44" customWidth="1"/>
    <col min="779" max="780" width="9.140625" style="44"/>
    <col min="781" max="781" width="3.7109375" style="44" customWidth="1"/>
    <col min="782" max="782" width="9.140625" style="44"/>
    <col min="783" max="783" width="3.7109375" style="44" customWidth="1"/>
    <col min="784" max="1027" width="9.140625" style="44"/>
    <col min="1028" max="1028" width="9.140625" style="44" customWidth="1"/>
    <col min="1029" max="1029" width="9.140625" style="44"/>
    <col min="1030" max="1030" width="3.7109375" style="44" customWidth="1"/>
    <col min="1031" max="1031" width="9.140625" style="44"/>
    <col min="1032" max="1032" width="3.7109375" style="44" customWidth="1"/>
    <col min="1033" max="1033" width="9.140625" style="44"/>
    <col min="1034" max="1034" width="3.7109375" style="44" customWidth="1"/>
    <col min="1035" max="1036" width="9.140625" style="44"/>
    <col min="1037" max="1037" width="3.7109375" style="44" customWidth="1"/>
    <col min="1038" max="1038" width="9.140625" style="44"/>
    <col min="1039" max="1039" width="3.7109375" style="44" customWidth="1"/>
    <col min="1040" max="1283" width="9.140625" style="44"/>
    <col min="1284" max="1284" width="9.140625" style="44" customWidth="1"/>
    <col min="1285" max="1285" width="9.140625" style="44"/>
    <col min="1286" max="1286" width="3.7109375" style="44" customWidth="1"/>
    <col min="1287" max="1287" width="9.140625" style="44"/>
    <col min="1288" max="1288" width="3.7109375" style="44" customWidth="1"/>
    <col min="1289" max="1289" width="9.140625" style="44"/>
    <col min="1290" max="1290" width="3.7109375" style="44" customWidth="1"/>
    <col min="1291" max="1292" width="9.140625" style="44"/>
    <col min="1293" max="1293" width="3.7109375" style="44" customWidth="1"/>
    <col min="1294" max="1294" width="9.140625" style="44"/>
    <col min="1295" max="1295" width="3.7109375" style="44" customWidth="1"/>
    <col min="1296" max="1539" width="9.140625" style="44"/>
    <col min="1540" max="1540" width="9.140625" style="44" customWidth="1"/>
    <col min="1541" max="1541" width="9.140625" style="44"/>
    <col min="1542" max="1542" width="3.7109375" style="44" customWidth="1"/>
    <col min="1543" max="1543" width="9.140625" style="44"/>
    <col min="1544" max="1544" width="3.7109375" style="44" customWidth="1"/>
    <col min="1545" max="1545" width="9.140625" style="44"/>
    <col min="1546" max="1546" width="3.7109375" style="44" customWidth="1"/>
    <col min="1547" max="1548" width="9.140625" style="44"/>
    <col min="1549" max="1549" width="3.7109375" style="44" customWidth="1"/>
    <col min="1550" max="1550" width="9.140625" style="44"/>
    <col min="1551" max="1551" width="3.7109375" style="44" customWidth="1"/>
    <col min="1552" max="1795" width="9.140625" style="44"/>
    <col min="1796" max="1796" width="9.140625" style="44" customWidth="1"/>
    <col min="1797" max="1797" width="9.140625" style="44"/>
    <col min="1798" max="1798" width="3.7109375" style="44" customWidth="1"/>
    <col min="1799" max="1799" width="9.140625" style="44"/>
    <col min="1800" max="1800" width="3.7109375" style="44" customWidth="1"/>
    <col min="1801" max="1801" width="9.140625" style="44"/>
    <col min="1802" max="1802" width="3.7109375" style="44" customWidth="1"/>
    <col min="1803" max="1804" width="9.140625" style="44"/>
    <col min="1805" max="1805" width="3.7109375" style="44" customWidth="1"/>
    <col min="1806" max="1806" width="9.140625" style="44"/>
    <col min="1807" max="1807" width="3.7109375" style="44" customWidth="1"/>
    <col min="1808" max="2051" width="9.140625" style="44"/>
    <col min="2052" max="2052" width="9.140625" style="44" customWidth="1"/>
    <col min="2053" max="2053" width="9.140625" style="44"/>
    <col min="2054" max="2054" width="3.7109375" style="44" customWidth="1"/>
    <col min="2055" max="2055" width="9.140625" style="44"/>
    <col min="2056" max="2056" width="3.7109375" style="44" customWidth="1"/>
    <col min="2057" max="2057" width="9.140625" style="44"/>
    <col min="2058" max="2058" width="3.7109375" style="44" customWidth="1"/>
    <col min="2059" max="2060" width="9.140625" style="44"/>
    <col min="2061" max="2061" width="3.7109375" style="44" customWidth="1"/>
    <col min="2062" max="2062" width="9.140625" style="44"/>
    <col min="2063" max="2063" width="3.7109375" style="44" customWidth="1"/>
    <col min="2064" max="2307" width="9.140625" style="44"/>
    <col min="2308" max="2308" width="9.140625" style="44" customWidth="1"/>
    <col min="2309" max="2309" width="9.140625" style="44"/>
    <col min="2310" max="2310" width="3.7109375" style="44" customWidth="1"/>
    <col min="2311" max="2311" width="9.140625" style="44"/>
    <col min="2312" max="2312" width="3.7109375" style="44" customWidth="1"/>
    <col min="2313" max="2313" width="9.140625" style="44"/>
    <col min="2314" max="2314" width="3.7109375" style="44" customWidth="1"/>
    <col min="2315" max="2316" width="9.140625" style="44"/>
    <col min="2317" max="2317" width="3.7109375" style="44" customWidth="1"/>
    <col min="2318" max="2318" width="9.140625" style="44"/>
    <col min="2319" max="2319" width="3.7109375" style="44" customWidth="1"/>
    <col min="2320" max="2563" width="9.140625" style="44"/>
    <col min="2564" max="2564" width="9.140625" style="44" customWidth="1"/>
    <col min="2565" max="2565" width="9.140625" style="44"/>
    <col min="2566" max="2566" width="3.7109375" style="44" customWidth="1"/>
    <col min="2567" max="2567" width="9.140625" style="44"/>
    <col min="2568" max="2568" width="3.7109375" style="44" customWidth="1"/>
    <col min="2569" max="2569" width="9.140625" style="44"/>
    <col min="2570" max="2570" width="3.7109375" style="44" customWidth="1"/>
    <col min="2571" max="2572" width="9.140625" style="44"/>
    <col min="2573" max="2573" width="3.7109375" style="44" customWidth="1"/>
    <col min="2574" max="2574" width="9.140625" style="44"/>
    <col min="2575" max="2575" width="3.7109375" style="44" customWidth="1"/>
    <col min="2576" max="2819" width="9.140625" style="44"/>
    <col min="2820" max="2820" width="9.140625" style="44" customWidth="1"/>
    <col min="2821" max="2821" width="9.140625" style="44"/>
    <col min="2822" max="2822" width="3.7109375" style="44" customWidth="1"/>
    <col min="2823" max="2823" width="9.140625" style="44"/>
    <col min="2824" max="2824" width="3.7109375" style="44" customWidth="1"/>
    <col min="2825" max="2825" width="9.140625" style="44"/>
    <col min="2826" max="2826" width="3.7109375" style="44" customWidth="1"/>
    <col min="2827" max="2828" width="9.140625" style="44"/>
    <col min="2829" max="2829" width="3.7109375" style="44" customWidth="1"/>
    <col min="2830" max="2830" width="9.140625" style="44"/>
    <col min="2831" max="2831" width="3.7109375" style="44" customWidth="1"/>
    <col min="2832" max="3075" width="9.140625" style="44"/>
    <col min="3076" max="3076" width="9.140625" style="44" customWidth="1"/>
    <col min="3077" max="3077" width="9.140625" style="44"/>
    <col min="3078" max="3078" width="3.7109375" style="44" customWidth="1"/>
    <col min="3079" max="3079" width="9.140625" style="44"/>
    <col min="3080" max="3080" width="3.7109375" style="44" customWidth="1"/>
    <col min="3081" max="3081" width="9.140625" style="44"/>
    <col min="3082" max="3082" width="3.7109375" style="44" customWidth="1"/>
    <col min="3083" max="3084" width="9.140625" style="44"/>
    <col min="3085" max="3085" width="3.7109375" style="44" customWidth="1"/>
    <col min="3086" max="3086" width="9.140625" style="44"/>
    <col min="3087" max="3087" width="3.7109375" style="44" customWidth="1"/>
    <col min="3088" max="3331" width="9.140625" style="44"/>
    <col min="3332" max="3332" width="9.140625" style="44" customWidth="1"/>
    <col min="3333" max="3333" width="9.140625" style="44"/>
    <col min="3334" max="3334" width="3.7109375" style="44" customWidth="1"/>
    <col min="3335" max="3335" width="9.140625" style="44"/>
    <col min="3336" max="3336" width="3.7109375" style="44" customWidth="1"/>
    <col min="3337" max="3337" width="9.140625" style="44"/>
    <col min="3338" max="3338" width="3.7109375" style="44" customWidth="1"/>
    <col min="3339" max="3340" width="9.140625" style="44"/>
    <col min="3341" max="3341" width="3.7109375" style="44" customWidth="1"/>
    <col min="3342" max="3342" width="9.140625" style="44"/>
    <col min="3343" max="3343" width="3.7109375" style="44" customWidth="1"/>
    <col min="3344" max="3587" width="9.140625" style="44"/>
    <col min="3588" max="3588" width="9.140625" style="44" customWidth="1"/>
    <col min="3589" max="3589" width="9.140625" style="44"/>
    <col min="3590" max="3590" width="3.7109375" style="44" customWidth="1"/>
    <col min="3591" max="3591" width="9.140625" style="44"/>
    <col min="3592" max="3592" width="3.7109375" style="44" customWidth="1"/>
    <col min="3593" max="3593" width="9.140625" style="44"/>
    <col min="3594" max="3594" width="3.7109375" style="44" customWidth="1"/>
    <col min="3595" max="3596" width="9.140625" style="44"/>
    <col min="3597" max="3597" width="3.7109375" style="44" customWidth="1"/>
    <col min="3598" max="3598" width="9.140625" style="44"/>
    <col min="3599" max="3599" width="3.7109375" style="44" customWidth="1"/>
    <col min="3600" max="3843" width="9.140625" style="44"/>
    <col min="3844" max="3844" width="9.140625" style="44" customWidth="1"/>
    <col min="3845" max="3845" width="9.140625" style="44"/>
    <col min="3846" max="3846" width="3.7109375" style="44" customWidth="1"/>
    <col min="3847" max="3847" width="9.140625" style="44"/>
    <col min="3848" max="3848" width="3.7109375" style="44" customWidth="1"/>
    <col min="3849" max="3849" width="9.140625" style="44"/>
    <col min="3850" max="3850" width="3.7109375" style="44" customWidth="1"/>
    <col min="3851" max="3852" width="9.140625" style="44"/>
    <col min="3853" max="3853" width="3.7109375" style="44" customWidth="1"/>
    <col min="3854" max="3854" width="9.140625" style="44"/>
    <col min="3855" max="3855" width="3.7109375" style="44" customWidth="1"/>
    <col min="3856" max="4099" width="9.140625" style="44"/>
    <col min="4100" max="4100" width="9.140625" style="44" customWidth="1"/>
    <col min="4101" max="4101" width="9.140625" style="44"/>
    <col min="4102" max="4102" width="3.7109375" style="44" customWidth="1"/>
    <col min="4103" max="4103" width="9.140625" style="44"/>
    <col min="4104" max="4104" width="3.7109375" style="44" customWidth="1"/>
    <col min="4105" max="4105" width="9.140625" style="44"/>
    <col min="4106" max="4106" width="3.7109375" style="44" customWidth="1"/>
    <col min="4107" max="4108" width="9.140625" style="44"/>
    <col min="4109" max="4109" width="3.7109375" style="44" customWidth="1"/>
    <col min="4110" max="4110" width="9.140625" style="44"/>
    <col min="4111" max="4111" width="3.7109375" style="44" customWidth="1"/>
    <col min="4112" max="4355" width="9.140625" style="44"/>
    <col min="4356" max="4356" width="9.140625" style="44" customWidth="1"/>
    <col min="4357" max="4357" width="9.140625" style="44"/>
    <col min="4358" max="4358" width="3.7109375" style="44" customWidth="1"/>
    <col min="4359" max="4359" width="9.140625" style="44"/>
    <col min="4360" max="4360" width="3.7109375" style="44" customWidth="1"/>
    <col min="4361" max="4361" width="9.140625" style="44"/>
    <col min="4362" max="4362" width="3.7109375" style="44" customWidth="1"/>
    <col min="4363" max="4364" width="9.140625" style="44"/>
    <col min="4365" max="4365" width="3.7109375" style="44" customWidth="1"/>
    <col min="4366" max="4366" width="9.140625" style="44"/>
    <col min="4367" max="4367" width="3.7109375" style="44" customWidth="1"/>
    <col min="4368" max="4611" width="9.140625" style="44"/>
    <col min="4612" max="4612" width="9.140625" style="44" customWidth="1"/>
    <col min="4613" max="4613" width="9.140625" style="44"/>
    <col min="4614" max="4614" width="3.7109375" style="44" customWidth="1"/>
    <col min="4615" max="4615" width="9.140625" style="44"/>
    <col min="4616" max="4616" width="3.7109375" style="44" customWidth="1"/>
    <col min="4617" max="4617" width="9.140625" style="44"/>
    <col min="4618" max="4618" width="3.7109375" style="44" customWidth="1"/>
    <col min="4619" max="4620" width="9.140625" style="44"/>
    <col min="4621" max="4621" width="3.7109375" style="44" customWidth="1"/>
    <col min="4622" max="4622" width="9.140625" style="44"/>
    <col min="4623" max="4623" width="3.7109375" style="44" customWidth="1"/>
    <col min="4624" max="4867" width="9.140625" style="44"/>
    <col min="4868" max="4868" width="9.140625" style="44" customWidth="1"/>
    <col min="4869" max="4869" width="9.140625" style="44"/>
    <col min="4870" max="4870" width="3.7109375" style="44" customWidth="1"/>
    <col min="4871" max="4871" width="9.140625" style="44"/>
    <col min="4872" max="4872" width="3.7109375" style="44" customWidth="1"/>
    <col min="4873" max="4873" width="9.140625" style="44"/>
    <col min="4874" max="4874" width="3.7109375" style="44" customWidth="1"/>
    <col min="4875" max="4876" width="9.140625" style="44"/>
    <col min="4877" max="4877" width="3.7109375" style="44" customWidth="1"/>
    <col min="4878" max="4878" width="9.140625" style="44"/>
    <col min="4879" max="4879" width="3.7109375" style="44" customWidth="1"/>
    <col min="4880" max="5123" width="9.140625" style="44"/>
    <col min="5124" max="5124" width="9.140625" style="44" customWidth="1"/>
    <col min="5125" max="5125" width="9.140625" style="44"/>
    <col min="5126" max="5126" width="3.7109375" style="44" customWidth="1"/>
    <col min="5127" max="5127" width="9.140625" style="44"/>
    <col min="5128" max="5128" width="3.7109375" style="44" customWidth="1"/>
    <col min="5129" max="5129" width="9.140625" style="44"/>
    <col min="5130" max="5130" width="3.7109375" style="44" customWidth="1"/>
    <col min="5131" max="5132" width="9.140625" style="44"/>
    <col min="5133" max="5133" width="3.7109375" style="44" customWidth="1"/>
    <col min="5134" max="5134" width="9.140625" style="44"/>
    <col min="5135" max="5135" width="3.7109375" style="44" customWidth="1"/>
    <col min="5136" max="5379" width="9.140625" style="44"/>
    <col min="5380" max="5380" width="9.140625" style="44" customWidth="1"/>
    <col min="5381" max="5381" width="9.140625" style="44"/>
    <col min="5382" max="5382" width="3.7109375" style="44" customWidth="1"/>
    <col min="5383" max="5383" width="9.140625" style="44"/>
    <col min="5384" max="5384" width="3.7109375" style="44" customWidth="1"/>
    <col min="5385" max="5385" width="9.140625" style="44"/>
    <col min="5386" max="5386" width="3.7109375" style="44" customWidth="1"/>
    <col min="5387" max="5388" width="9.140625" style="44"/>
    <col min="5389" max="5389" width="3.7109375" style="44" customWidth="1"/>
    <col min="5390" max="5390" width="9.140625" style="44"/>
    <col min="5391" max="5391" width="3.7109375" style="44" customWidth="1"/>
    <col min="5392" max="5635" width="9.140625" style="44"/>
    <col min="5636" max="5636" width="9.140625" style="44" customWidth="1"/>
    <col min="5637" max="5637" width="9.140625" style="44"/>
    <col min="5638" max="5638" width="3.7109375" style="44" customWidth="1"/>
    <col min="5639" max="5639" width="9.140625" style="44"/>
    <col min="5640" max="5640" width="3.7109375" style="44" customWidth="1"/>
    <col min="5641" max="5641" width="9.140625" style="44"/>
    <col min="5642" max="5642" width="3.7109375" style="44" customWidth="1"/>
    <col min="5643" max="5644" width="9.140625" style="44"/>
    <col min="5645" max="5645" width="3.7109375" style="44" customWidth="1"/>
    <col min="5646" max="5646" width="9.140625" style="44"/>
    <col min="5647" max="5647" width="3.7109375" style="44" customWidth="1"/>
    <col min="5648" max="5891" width="9.140625" style="44"/>
    <col min="5892" max="5892" width="9.140625" style="44" customWidth="1"/>
    <col min="5893" max="5893" width="9.140625" style="44"/>
    <col min="5894" max="5894" width="3.7109375" style="44" customWidth="1"/>
    <col min="5895" max="5895" width="9.140625" style="44"/>
    <col min="5896" max="5896" width="3.7109375" style="44" customWidth="1"/>
    <col min="5897" max="5897" width="9.140625" style="44"/>
    <col min="5898" max="5898" width="3.7109375" style="44" customWidth="1"/>
    <col min="5899" max="5900" width="9.140625" style="44"/>
    <col min="5901" max="5901" width="3.7109375" style="44" customWidth="1"/>
    <col min="5902" max="5902" width="9.140625" style="44"/>
    <col min="5903" max="5903" width="3.7109375" style="44" customWidth="1"/>
    <col min="5904" max="6147" width="9.140625" style="44"/>
    <col min="6148" max="6148" width="9.140625" style="44" customWidth="1"/>
    <col min="6149" max="6149" width="9.140625" style="44"/>
    <col min="6150" max="6150" width="3.7109375" style="44" customWidth="1"/>
    <col min="6151" max="6151" width="9.140625" style="44"/>
    <col min="6152" max="6152" width="3.7109375" style="44" customWidth="1"/>
    <col min="6153" max="6153" width="9.140625" style="44"/>
    <col min="6154" max="6154" width="3.7109375" style="44" customWidth="1"/>
    <col min="6155" max="6156" width="9.140625" style="44"/>
    <col min="6157" max="6157" width="3.7109375" style="44" customWidth="1"/>
    <col min="6158" max="6158" width="9.140625" style="44"/>
    <col min="6159" max="6159" width="3.7109375" style="44" customWidth="1"/>
    <col min="6160" max="6403" width="9.140625" style="44"/>
    <col min="6404" max="6404" width="9.140625" style="44" customWidth="1"/>
    <col min="6405" max="6405" width="9.140625" style="44"/>
    <col min="6406" max="6406" width="3.7109375" style="44" customWidth="1"/>
    <col min="6407" max="6407" width="9.140625" style="44"/>
    <col min="6408" max="6408" width="3.7109375" style="44" customWidth="1"/>
    <col min="6409" max="6409" width="9.140625" style="44"/>
    <col min="6410" max="6410" width="3.7109375" style="44" customWidth="1"/>
    <col min="6411" max="6412" width="9.140625" style="44"/>
    <col min="6413" max="6413" width="3.7109375" style="44" customWidth="1"/>
    <col min="6414" max="6414" width="9.140625" style="44"/>
    <col min="6415" max="6415" width="3.7109375" style="44" customWidth="1"/>
    <col min="6416" max="6659" width="9.140625" style="44"/>
    <col min="6660" max="6660" width="9.140625" style="44" customWidth="1"/>
    <col min="6661" max="6661" width="9.140625" style="44"/>
    <col min="6662" max="6662" width="3.7109375" style="44" customWidth="1"/>
    <col min="6663" max="6663" width="9.140625" style="44"/>
    <col min="6664" max="6664" width="3.7109375" style="44" customWidth="1"/>
    <col min="6665" max="6665" width="9.140625" style="44"/>
    <col min="6666" max="6666" width="3.7109375" style="44" customWidth="1"/>
    <col min="6667" max="6668" width="9.140625" style="44"/>
    <col min="6669" max="6669" width="3.7109375" style="44" customWidth="1"/>
    <col min="6670" max="6670" width="9.140625" style="44"/>
    <col min="6671" max="6671" width="3.7109375" style="44" customWidth="1"/>
    <col min="6672" max="6915" width="9.140625" style="44"/>
    <col min="6916" max="6916" width="9.140625" style="44" customWidth="1"/>
    <col min="6917" max="6917" width="9.140625" style="44"/>
    <col min="6918" max="6918" width="3.7109375" style="44" customWidth="1"/>
    <col min="6919" max="6919" width="9.140625" style="44"/>
    <col min="6920" max="6920" width="3.7109375" style="44" customWidth="1"/>
    <col min="6921" max="6921" width="9.140625" style="44"/>
    <col min="6922" max="6922" width="3.7109375" style="44" customWidth="1"/>
    <col min="6923" max="6924" width="9.140625" style="44"/>
    <col min="6925" max="6925" width="3.7109375" style="44" customWidth="1"/>
    <col min="6926" max="6926" width="9.140625" style="44"/>
    <col min="6927" max="6927" width="3.7109375" style="44" customWidth="1"/>
    <col min="6928" max="7171" width="9.140625" style="44"/>
    <col min="7172" max="7172" width="9.140625" style="44" customWidth="1"/>
    <col min="7173" max="7173" width="9.140625" style="44"/>
    <col min="7174" max="7174" width="3.7109375" style="44" customWidth="1"/>
    <col min="7175" max="7175" width="9.140625" style="44"/>
    <col min="7176" max="7176" width="3.7109375" style="44" customWidth="1"/>
    <col min="7177" max="7177" width="9.140625" style="44"/>
    <col min="7178" max="7178" width="3.7109375" style="44" customWidth="1"/>
    <col min="7179" max="7180" width="9.140625" style="44"/>
    <col min="7181" max="7181" width="3.7109375" style="44" customWidth="1"/>
    <col min="7182" max="7182" width="9.140625" style="44"/>
    <col min="7183" max="7183" width="3.7109375" style="44" customWidth="1"/>
    <col min="7184" max="7427" width="9.140625" style="44"/>
    <col min="7428" max="7428" width="9.140625" style="44" customWidth="1"/>
    <col min="7429" max="7429" width="9.140625" style="44"/>
    <col min="7430" max="7430" width="3.7109375" style="44" customWidth="1"/>
    <col min="7431" max="7431" width="9.140625" style="44"/>
    <col min="7432" max="7432" width="3.7109375" style="44" customWidth="1"/>
    <col min="7433" max="7433" width="9.140625" style="44"/>
    <col min="7434" max="7434" width="3.7109375" style="44" customWidth="1"/>
    <col min="7435" max="7436" width="9.140625" style="44"/>
    <col min="7437" max="7437" width="3.7109375" style="44" customWidth="1"/>
    <col min="7438" max="7438" width="9.140625" style="44"/>
    <col min="7439" max="7439" width="3.7109375" style="44" customWidth="1"/>
    <col min="7440" max="7683" width="9.140625" style="44"/>
    <col min="7684" max="7684" width="9.140625" style="44" customWidth="1"/>
    <col min="7685" max="7685" width="9.140625" style="44"/>
    <col min="7686" max="7686" width="3.7109375" style="44" customWidth="1"/>
    <col min="7687" max="7687" width="9.140625" style="44"/>
    <col min="7688" max="7688" width="3.7109375" style="44" customWidth="1"/>
    <col min="7689" max="7689" width="9.140625" style="44"/>
    <col min="7690" max="7690" width="3.7109375" style="44" customWidth="1"/>
    <col min="7691" max="7692" width="9.140625" style="44"/>
    <col min="7693" max="7693" width="3.7109375" style="44" customWidth="1"/>
    <col min="7694" max="7694" width="9.140625" style="44"/>
    <col min="7695" max="7695" width="3.7109375" style="44" customWidth="1"/>
    <col min="7696" max="7939" width="9.140625" style="44"/>
    <col min="7940" max="7940" width="9.140625" style="44" customWidth="1"/>
    <col min="7941" max="7941" width="9.140625" style="44"/>
    <col min="7942" max="7942" width="3.7109375" style="44" customWidth="1"/>
    <col min="7943" max="7943" width="9.140625" style="44"/>
    <col min="7944" max="7944" width="3.7109375" style="44" customWidth="1"/>
    <col min="7945" max="7945" width="9.140625" style="44"/>
    <col min="7946" max="7946" width="3.7109375" style="44" customWidth="1"/>
    <col min="7947" max="7948" width="9.140625" style="44"/>
    <col min="7949" max="7949" width="3.7109375" style="44" customWidth="1"/>
    <col min="7950" max="7950" width="9.140625" style="44"/>
    <col min="7951" max="7951" width="3.7109375" style="44" customWidth="1"/>
    <col min="7952" max="8195" width="9.140625" style="44"/>
    <col min="8196" max="8196" width="9.140625" style="44" customWidth="1"/>
    <col min="8197" max="8197" width="9.140625" style="44"/>
    <col min="8198" max="8198" width="3.7109375" style="44" customWidth="1"/>
    <col min="8199" max="8199" width="9.140625" style="44"/>
    <col min="8200" max="8200" width="3.7109375" style="44" customWidth="1"/>
    <col min="8201" max="8201" width="9.140625" style="44"/>
    <col min="8202" max="8202" width="3.7109375" style="44" customWidth="1"/>
    <col min="8203" max="8204" width="9.140625" style="44"/>
    <col min="8205" max="8205" width="3.7109375" style="44" customWidth="1"/>
    <col min="8206" max="8206" width="9.140625" style="44"/>
    <col min="8207" max="8207" width="3.7109375" style="44" customWidth="1"/>
    <col min="8208" max="8451" width="9.140625" style="44"/>
    <col min="8452" max="8452" width="9.140625" style="44" customWidth="1"/>
    <col min="8453" max="8453" width="9.140625" style="44"/>
    <col min="8454" max="8454" width="3.7109375" style="44" customWidth="1"/>
    <col min="8455" max="8455" width="9.140625" style="44"/>
    <col min="8456" max="8456" width="3.7109375" style="44" customWidth="1"/>
    <col min="8457" max="8457" width="9.140625" style="44"/>
    <col min="8458" max="8458" width="3.7109375" style="44" customWidth="1"/>
    <col min="8459" max="8460" width="9.140625" style="44"/>
    <col min="8461" max="8461" width="3.7109375" style="44" customWidth="1"/>
    <col min="8462" max="8462" width="9.140625" style="44"/>
    <col min="8463" max="8463" width="3.7109375" style="44" customWidth="1"/>
    <col min="8464" max="8707" width="9.140625" style="44"/>
    <col min="8708" max="8708" width="9.140625" style="44" customWidth="1"/>
    <col min="8709" max="8709" width="9.140625" style="44"/>
    <col min="8710" max="8710" width="3.7109375" style="44" customWidth="1"/>
    <col min="8711" max="8711" width="9.140625" style="44"/>
    <col min="8712" max="8712" width="3.7109375" style="44" customWidth="1"/>
    <col min="8713" max="8713" width="9.140625" style="44"/>
    <col min="8714" max="8714" width="3.7109375" style="44" customWidth="1"/>
    <col min="8715" max="8716" width="9.140625" style="44"/>
    <col min="8717" max="8717" width="3.7109375" style="44" customWidth="1"/>
    <col min="8718" max="8718" width="9.140625" style="44"/>
    <col min="8719" max="8719" width="3.7109375" style="44" customWidth="1"/>
    <col min="8720" max="8963" width="9.140625" style="44"/>
    <col min="8964" max="8964" width="9.140625" style="44" customWidth="1"/>
    <col min="8965" max="8965" width="9.140625" style="44"/>
    <col min="8966" max="8966" width="3.7109375" style="44" customWidth="1"/>
    <col min="8967" max="8967" width="9.140625" style="44"/>
    <col min="8968" max="8968" width="3.7109375" style="44" customWidth="1"/>
    <col min="8969" max="8969" width="9.140625" style="44"/>
    <col min="8970" max="8970" width="3.7109375" style="44" customWidth="1"/>
    <col min="8971" max="8972" width="9.140625" style="44"/>
    <col min="8973" max="8973" width="3.7109375" style="44" customWidth="1"/>
    <col min="8974" max="8974" width="9.140625" style="44"/>
    <col min="8975" max="8975" width="3.7109375" style="44" customWidth="1"/>
    <col min="8976" max="9219" width="9.140625" style="44"/>
    <col min="9220" max="9220" width="9.140625" style="44" customWidth="1"/>
    <col min="9221" max="9221" width="9.140625" style="44"/>
    <col min="9222" max="9222" width="3.7109375" style="44" customWidth="1"/>
    <col min="9223" max="9223" width="9.140625" style="44"/>
    <col min="9224" max="9224" width="3.7109375" style="44" customWidth="1"/>
    <col min="9225" max="9225" width="9.140625" style="44"/>
    <col min="9226" max="9226" width="3.7109375" style="44" customWidth="1"/>
    <col min="9227" max="9228" width="9.140625" style="44"/>
    <col min="9229" max="9229" width="3.7109375" style="44" customWidth="1"/>
    <col min="9230" max="9230" width="9.140625" style="44"/>
    <col min="9231" max="9231" width="3.7109375" style="44" customWidth="1"/>
    <col min="9232" max="9475" width="9.140625" style="44"/>
    <col min="9476" max="9476" width="9.140625" style="44" customWidth="1"/>
    <col min="9477" max="9477" width="9.140625" style="44"/>
    <col min="9478" max="9478" width="3.7109375" style="44" customWidth="1"/>
    <col min="9479" max="9479" width="9.140625" style="44"/>
    <col min="9480" max="9480" width="3.7109375" style="44" customWidth="1"/>
    <col min="9481" max="9481" width="9.140625" style="44"/>
    <col min="9482" max="9482" width="3.7109375" style="44" customWidth="1"/>
    <col min="9483" max="9484" width="9.140625" style="44"/>
    <col min="9485" max="9485" width="3.7109375" style="44" customWidth="1"/>
    <col min="9486" max="9486" width="9.140625" style="44"/>
    <col min="9487" max="9487" width="3.7109375" style="44" customWidth="1"/>
    <col min="9488" max="9731" width="9.140625" style="44"/>
    <col min="9732" max="9732" width="9.140625" style="44" customWidth="1"/>
    <col min="9733" max="9733" width="9.140625" style="44"/>
    <col min="9734" max="9734" width="3.7109375" style="44" customWidth="1"/>
    <col min="9735" max="9735" width="9.140625" style="44"/>
    <col min="9736" max="9736" width="3.7109375" style="44" customWidth="1"/>
    <col min="9737" max="9737" width="9.140625" style="44"/>
    <col min="9738" max="9738" width="3.7109375" style="44" customWidth="1"/>
    <col min="9739" max="9740" width="9.140625" style="44"/>
    <col min="9741" max="9741" width="3.7109375" style="44" customWidth="1"/>
    <col min="9742" max="9742" width="9.140625" style="44"/>
    <col min="9743" max="9743" width="3.7109375" style="44" customWidth="1"/>
    <col min="9744" max="9987" width="9.140625" style="44"/>
    <col min="9988" max="9988" width="9.140625" style="44" customWidth="1"/>
    <col min="9989" max="9989" width="9.140625" style="44"/>
    <col min="9990" max="9990" width="3.7109375" style="44" customWidth="1"/>
    <col min="9991" max="9991" width="9.140625" style="44"/>
    <col min="9992" max="9992" width="3.7109375" style="44" customWidth="1"/>
    <col min="9993" max="9993" width="9.140625" style="44"/>
    <col min="9994" max="9994" width="3.7109375" style="44" customWidth="1"/>
    <col min="9995" max="9996" width="9.140625" style="44"/>
    <col min="9997" max="9997" width="3.7109375" style="44" customWidth="1"/>
    <col min="9998" max="9998" width="9.140625" style="44"/>
    <col min="9999" max="9999" width="3.7109375" style="44" customWidth="1"/>
    <col min="10000" max="10243" width="9.140625" style="44"/>
    <col min="10244" max="10244" width="9.140625" style="44" customWidth="1"/>
    <col min="10245" max="10245" width="9.140625" style="44"/>
    <col min="10246" max="10246" width="3.7109375" style="44" customWidth="1"/>
    <col min="10247" max="10247" width="9.140625" style="44"/>
    <col min="10248" max="10248" width="3.7109375" style="44" customWidth="1"/>
    <col min="10249" max="10249" width="9.140625" style="44"/>
    <col min="10250" max="10250" width="3.7109375" style="44" customWidth="1"/>
    <col min="10251" max="10252" width="9.140625" style="44"/>
    <col min="10253" max="10253" width="3.7109375" style="44" customWidth="1"/>
    <col min="10254" max="10254" width="9.140625" style="44"/>
    <col min="10255" max="10255" width="3.7109375" style="44" customWidth="1"/>
    <col min="10256" max="10499" width="9.140625" style="44"/>
    <col min="10500" max="10500" width="9.140625" style="44" customWidth="1"/>
    <col min="10501" max="10501" width="9.140625" style="44"/>
    <col min="10502" max="10502" width="3.7109375" style="44" customWidth="1"/>
    <col min="10503" max="10503" width="9.140625" style="44"/>
    <col min="10504" max="10504" width="3.7109375" style="44" customWidth="1"/>
    <col min="10505" max="10505" width="9.140625" style="44"/>
    <col min="10506" max="10506" width="3.7109375" style="44" customWidth="1"/>
    <col min="10507" max="10508" width="9.140625" style="44"/>
    <col min="10509" max="10509" width="3.7109375" style="44" customWidth="1"/>
    <col min="10510" max="10510" width="9.140625" style="44"/>
    <col min="10511" max="10511" width="3.7109375" style="44" customWidth="1"/>
    <col min="10512" max="10755" width="9.140625" style="44"/>
    <col min="10756" max="10756" width="9.140625" style="44" customWidth="1"/>
    <col min="10757" max="10757" width="9.140625" style="44"/>
    <col min="10758" max="10758" width="3.7109375" style="44" customWidth="1"/>
    <col min="10759" max="10759" width="9.140625" style="44"/>
    <col min="10760" max="10760" width="3.7109375" style="44" customWidth="1"/>
    <col min="10761" max="10761" width="9.140625" style="44"/>
    <col min="10762" max="10762" width="3.7109375" style="44" customWidth="1"/>
    <col min="10763" max="10764" width="9.140625" style="44"/>
    <col min="10765" max="10765" width="3.7109375" style="44" customWidth="1"/>
    <col min="10766" max="10766" width="9.140625" style="44"/>
    <col min="10767" max="10767" width="3.7109375" style="44" customWidth="1"/>
    <col min="10768" max="11011" width="9.140625" style="44"/>
    <col min="11012" max="11012" width="9.140625" style="44" customWidth="1"/>
    <col min="11013" max="11013" width="9.140625" style="44"/>
    <col min="11014" max="11014" width="3.7109375" style="44" customWidth="1"/>
    <col min="11015" max="11015" width="9.140625" style="44"/>
    <col min="11016" max="11016" width="3.7109375" style="44" customWidth="1"/>
    <col min="11017" max="11017" width="9.140625" style="44"/>
    <col min="11018" max="11018" width="3.7109375" style="44" customWidth="1"/>
    <col min="11019" max="11020" width="9.140625" style="44"/>
    <col min="11021" max="11021" width="3.7109375" style="44" customWidth="1"/>
    <col min="11022" max="11022" width="9.140625" style="44"/>
    <col min="11023" max="11023" width="3.7109375" style="44" customWidth="1"/>
    <col min="11024" max="11267" width="9.140625" style="44"/>
    <col min="11268" max="11268" width="9.140625" style="44" customWidth="1"/>
    <col min="11269" max="11269" width="9.140625" style="44"/>
    <col min="11270" max="11270" width="3.7109375" style="44" customWidth="1"/>
    <col min="11271" max="11271" width="9.140625" style="44"/>
    <col min="11272" max="11272" width="3.7109375" style="44" customWidth="1"/>
    <col min="11273" max="11273" width="9.140625" style="44"/>
    <col min="11274" max="11274" width="3.7109375" style="44" customWidth="1"/>
    <col min="11275" max="11276" width="9.140625" style="44"/>
    <col min="11277" max="11277" width="3.7109375" style="44" customWidth="1"/>
    <col min="11278" max="11278" width="9.140625" style="44"/>
    <col min="11279" max="11279" width="3.7109375" style="44" customWidth="1"/>
    <col min="11280" max="11523" width="9.140625" style="44"/>
    <col min="11524" max="11524" width="9.140625" style="44" customWidth="1"/>
    <col min="11525" max="11525" width="9.140625" style="44"/>
    <col min="11526" max="11526" width="3.7109375" style="44" customWidth="1"/>
    <col min="11527" max="11527" width="9.140625" style="44"/>
    <col min="11528" max="11528" width="3.7109375" style="44" customWidth="1"/>
    <col min="11529" max="11529" width="9.140625" style="44"/>
    <col min="11530" max="11530" width="3.7109375" style="44" customWidth="1"/>
    <col min="11531" max="11532" width="9.140625" style="44"/>
    <col min="11533" max="11533" width="3.7109375" style="44" customWidth="1"/>
    <col min="11534" max="11534" width="9.140625" style="44"/>
    <col min="11535" max="11535" width="3.7109375" style="44" customWidth="1"/>
    <col min="11536" max="11779" width="9.140625" style="44"/>
    <col min="11780" max="11780" width="9.140625" style="44" customWidth="1"/>
    <col min="11781" max="11781" width="9.140625" style="44"/>
    <col min="11782" max="11782" width="3.7109375" style="44" customWidth="1"/>
    <col min="11783" max="11783" width="9.140625" style="44"/>
    <col min="11784" max="11784" width="3.7109375" style="44" customWidth="1"/>
    <col min="11785" max="11785" width="9.140625" style="44"/>
    <col min="11786" max="11786" width="3.7109375" style="44" customWidth="1"/>
    <col min="11787" max="11788" width="9.140625" style="44"/>
    <col min="11789" max="11789" width="3.7109375" style="44" customWidth="1"/>
    <col min="11790" max="11790" width="9.140625" style="44"/>
    <col min="11791" max="11791" width="3.7109375" style="44" customWidth="1"/>
    <col min="11792" max="12035" width="9.140625" style="44"/>
    <col min="12036" max="12036" width="9.140625" style="44" customWidth="1"/>
    <col min="12037" max="12037" width="9.140625" style="44"/>
    <col min="12038" max="12038" width="3.7109375" style="44" customWidth="1"/>
    <col min="12039" max="12039" width="9.140625" style="44"/>
    <col min="12040" max="12040" width="3.7109375" style="44" customWidth="1"/>
    <col min="12041" max="12041" width="9.140625" style="44"/>
    <col min="12042" max="12042" width="3.7109375" style="44" customWidth="1"/>
    <col min="12043" max="12044" width="9.140625" style="44"/>
    <col min="12045" max="12045" width="3.7109375" style="44" customWidth="1"/>
    <col min="12046" max="12046" width="9.140625" style="44"/>
    <col min="12047" max="12047" width="3.7109375" style="44" customWidth="1"/>
    <col min="12048" max="12291" width="9.140625" style="44"/>
    <col min="12292" max="12292" width="9.140625" style="44" customWidth="1"/>
    <col min="12293" max="12293" width="9.140625" style="44"/>
    <col min="12294" max="12294" width="3.7109375" style="44" customWidth="1"/>
    <col min="12295" max="12295" width="9.140625" style="44"/>
    <col min="12296" max="12296" width="3.7109375" style="44" customWidth="1"/>
    <col min="12297" max="12297" width="9.140625" style="44"/>
    <col min="12298" max="12298" width="3.7109375" style="44" customWidth="1"/>
    <col min="12299" max="12300" width="9.140625" style="44"/>
    <col min="12301" max="12301" width="3.7109375" style="44" customWidth="1"/>
    <col min="12302" max="12302" width="9.140625" style="44"/>
    <col min="12303" max="12303" width="3.7109375" style="44" customWidth="1"/>
    <col min="12304" max="12547" width="9.140625" style="44"/>
    <col min="12548" max="12548" width="9.140625" style="44" customWidth="1"/>
    <col min="12549" max="12549" width="9.140625" style="44"/>
    <col min="12550" max="12550" width="3.7109375" style="44" customWidth="1"/>
    <col min="12551" max="12551" width="9.140625" style="44"/>
    <col min="12552" max="12552" width="3.7109375" style="44" customWidth="1"/>
    <col min="12553" max="12553" width="9.140625" style="44"/>
    <col min="12554" max="12554" width="3.7109375" style="44" customWidth="1"/>
    <col min="12555" max="12556" width="9.140625" style="44"/>
    <col min="12557" max="12557" width="3.7109375" style="44" customWidth="1"/>
    <col min="12558" max="12558" width="9.140625" style="44"/>
    <col min="12559" max="12559" width="3.7109375" style="44" customWidth="1"/>
    <col min="12560" max="12803" width="9.140625" style="44"/>
    <col min="12804" max="12804" width="9.140625" style="44" customWidth="1"/>
    <col min="12805" max="12805" width="9.140625" style="44"/>
    <col min="12806" max="12806" width="3.7109375" style="44" customWidth="1"/>
    <col min="12807" max="12807" width="9.140625" style="44"/>
    <col min="12808" max="12808" width="3.7109375" style="44" customWidth="1"/>
    <col min="12809" max="12809" width="9.140625" style="44"/>
    <col min="12810" max="12810" width="3.7109375" style="44" customWidth="1"/>
    <col min="12811" max="12812" width="9.140625" style="44"/>
    <col min="12813" max="12813" width="3.7109375" style="44" customWidth="1"/>
    <col min="12814" max="12814" width="9.140625" style="44"/>
    <col min="12815" max="12815" width="3.7109375" style="44" customWidth="1"/>
    <col min="12816" max="13059" width="9.140625" style="44"/>
    <col min="13060" max="13060" width="9.140625" style="44" customWidth="1"/>
    <col min="13061" max="13061" width="9.140625" style="44"/>
    <col min="13062" max="13062" width="3.7109375" style="44" customWidth="1"/>
    <col min="13063" max="13063" width="9.140625" style="44"/>
    <col min="13064" max="13064" width="3.7109375" style="44" customWidth="1"/>
    <col min="13065" max="13065" width="9.140625" style="44"/>
    <col min="13066" max="13066" width="3.7109375" style="44" customWidth="1"/>
    <col min="13067" max="13068" width="9.140625" style="44"/>
    <col min="13069" max="13069" width="3.7109375" style="44" customWidth="1"/>
    <col min="13070" max="13070" width="9.140625" style="44"/>
    <col min="13071" max="13071" width="3.7109375" style="44" customWidth="1"/>
    <col min="13072" max="13315" width="9.140625" style="44"/>
    <col min="13316" max="13316" width="9.140625" style="44" customWidth="1"/>
    <col min="13317" max="13317" width="9.140625" style="44"/>
    <col min="13318" max="13318" width="3.7109375" style="44" customWidth="1"/>
    <col min="13319" max="13319" width="9.140625" style="44"/>
    <col min="13320" max="13320" width="3.7109375" style="44" customWidth="1"/>
    <col min="13321" max="13321" width="9.140625" style="44"/>
    <col min="13322" max="13322" width="3.7109375" style="44" customWidth="1"/>
    <col min="13323" max="13324" width="9.140625" style="44"/>
    <col min="13325" max="13325" width="3.7109375" style="44" customWidth="1"/>
    <col min="13326" max="13326" width="9.140625" style="44"/>
    <col min="13327" max="13327" width="3.7109375" style="44" customWidth="1"/>
    <col min="13328" max="13571" width="9.140625" style="44"/>
    <col min="13572" max="13572" width="9.140625" style="44" customWidth="1"/>
    <col min="13573" max="13573" width="9.140625" style="44"/>
    <col min="13574" max="13574" width="3.7109375" style="44" customWidth="1"/>
    <col min="13575" max="13575" width="9.140625" style="44"/>
    <col min="13576" max="13576" width="3.7109375" style="44" customWidth="1"/>
    <col min="13577" max="13577" width="9.140625" style="44"/>
    <col min="13578" max="13578" width="3.7109375" style="44" customWidth="1"/>
    <col min="13579" max="13580" width="9.140625" style="44"/>
    <col min="13581" max="13581" width="3.7109375" style="44" customWidth="1"/>
    <col min="13582" max="13582" width="9.140625" style="44"/>
    <col min="13583" max="13583" width="3.7109375" style="44" customWidth="1"/>
    <col min="13584" max="13827" width="9.140625" style="44"/>
    <col min="13828" max="13828" width="9.140625" style="44" customWidth="1"/>
    <col min="13829" max="13829" width="9.140625" style="44"/>
    <col min="13830" max="13830" width="3.7109375" style="44" customWidth="1"/>
    <col min="13831" max="13831" width="9.140625" style="44"/>
    <col min="13832" max="13832" width="3.7109375" style="44" customWidth="1"/>
    <col min="13833" max="13833" width="9.140625" style="44"/>
    <col min="13834" max="13834" width="3.7109375" style="44" customWidth="1"/>
    <col min="13835" max="13836" width="9.140625" style="44"/>
    <col min="13837" max="13837" width="3.7109375" style="44" customWidth="1"/>
    <col min="13838" max="13838" width="9.140625" style="44"/>
    <col min="13839" max="13839" width="3.7109375" style="44" customWidth="1"/>
    <col min="13840" max="14083" width="9.140625" style="44"/>
    <col min="14084" max="14084" width="9.140625" style="44" customWidth="1"/>
    <col min="14085" max="14085" width="9.140625" style="44"/>
    <col min="14086" max="14086" width="3.7109375" style="44" customWidth="1"/>
    <col min="14087" max="14087" width="9.140625" style="44"/>
    <col min="14088" max="14088" width="3.7109375" style="44" customWidth="1"/>
    <col min="14089" max="14089" width="9.140625" style="44"/>
    <col min="14090" max="14090" width="3.7109375" style="44" customWidth="1"/>
    <col min="14091" max="14092" width="9.140625" style="44"/>
    <col min="14093" max="14093" width="3.7109375" style="44" customWidth="1"/>
    <col min="14094" max="14094" width="9.140625" style="44"/>
    <col min="14095" max="14095" width="3.7109375" style="44" customWidth="1"/>
    <col min="14096" max="14339" width="9.140625" style="44"/>
    <col min="14340" max="14340" width="9.140625" style="44" customWidth="1"/>
    <col min="14341" max="14341" width="9.140625" style="44"/>
    <col min="14342" max="14342" width="3.7109375" style="44" customWidth="1"/>
    <col min="14343" max="14343" width="9.140625" style="44"/>
    <col min="14344" max="14344" width="3.7109375" style="44" customWidth="1"/>
    <col min="14345" max="14345" width="9.140625" style="44"/>
    <col min="14346" max="14346" width="3.7109375" style="44" customWidth="1"/>
    <col min="14347" max="14348" width="9.140625" style="44"/>
    <col min="14349" max="14349" width="3.7109375" style="44" customWidth="1"/>
    <col min="14350" max="14350" width="9.140625" style="44"/>
    <col min="14351" max="14351" width="3.7109375" style="44" customWidth="1"/>
    <col min="14352" max="14595" width="9.140625" style="44"/>
    <col min="14596" max="14596" width="9.140625" style="44" customWidth="1"/>
    <col min="14597" max="14597" width="9.140625" style="44"/>
    <col min="14598" max="14598" width="3.7109375" style="44" customWidth="1"/>
    <col min="14599" max="14599" width="9.140625" style="44"/>
    <col min="14600" max="14600" width="3.7109375" style="44" customWidth="1"/>
    <col min="14601" max="14601" width="9.140625" style="44"/>
    <col min="14602" max="14602" width="3.7109375" style="44" customWidth="1"/>
    <col min="14603" max="14604" width="9.140625" style="44"/>
    <col min="14605" max="14605" width="3.7109375" style="44" customWidth="1"/>
    <col min="14606" max="14606" width="9.140625" style="44"/>
    <col min="14607" max="14607" width="3.7109375" style="44" customWidth="1"/>
    <col min="14608" max="14851" width="9.140625" style="44"/>
    <col min="14852" max="14852" width="9.140625" style="44" customWidth="1"/>
    <col min="14853" max="14853" width="9.140625" style="44"/>
    <col min="14854" max="14854" width="3.7109375" style="44" customWidth="1"/>
    <col min="14855" max="14855" width="9.140625" style="44"/>
    <col min="14856" max="14856" width="3.7109375" style="44" customWidth="1"/>
    <col min="14857" max="14857" width="9.140625" style="44"/>
    <col min="14858" max="14858" width="3.7109375" style="44" customWidth="1"/>
    <col min="14859" max="14860" width="9.140625" style="44"/>
    <col min="14861" max="14861" width="3.7109375" style="44" customWidth="1"/>
    <col min="14862" max="14862" width="9.140625" style="44"/>
    <col min="14863" max="14863" width="3.7109375" style="44" customWidth="1"/>
    <col min="14864" max="15107" width="9.140625" style="44"/>
    <col min="15108" max="15108" width="9.140625" style="44" customWidth="1"/>
    <col min="15109" max="15109" width="9.140625" style="44"/>
    <col min="15110" max="15110" width="3.7109375" style="44" customWidth="1"/>
    <col min="15111" max="15111" width="9.140625" style="44"/>
    <col min="15112" max="15112" width="3.7109375" style="44" customWidth="1"/>
    <col min="15113" max="15113" width="9.140625" style="44"/>
    <col min="15114" max="15114" width="3.7109375" style="44" customWidth="1"/>
    <col min="15115" max="15116" width="9.140625" style="44"/>
    <col min="15117" max="15117" width="3.7109375" style="44" customWidth="1"/>
    <col min="15118" max="15118" width="9.140625" style="44"/>
    <col min="15119" max="15119" width="3.7109375" style="44" customWidth="1"/>
    <col min="15120" max="15363" width="9.140625" style="44"/>
    <col min="15364" max="15364" width="9.140625" style="44" customWidth="1"/>
    <col min="15365" max="15365" width="9.140625" style="44"/>
    <col min="15366" max="15366" width="3.7109375" style="44" customWidth="1"/>
    <col min="15367" max="15367" width="9.140625" style="44"/>
    <col min="15368" max="15368" width="3.7109375" style="44" customWidth="1"/>
    <col min="15369" max="15369" width="9.140625" style="44"/>
    <col min="15370" max="15370" width="3.7109375" style="44" customWidth="1"/>
    <col min="15371" max="15372" width="9.140625" style="44"/>
    <col min="15373" max="15373" width="3.7109375" style="44" customWidth="1"/>
    <col min="15374" max="15374" width="9.140625" style="44"/>
    <col min="15375" max="15375" width="3.7109375" style="44" customWidth="1"/>
    <col min="15376" max="15619" width="9.140625" style="44"/>
    <col min="15620" max="15620" width="9.140625" style="44" customWidth="1"/>
    <col min="15621" max="15621" width="9.140625" style="44"/>
    <col min="15622" max="15622" width="3.7109375" style="44" customWidth="1"/>
    <col min="15623" max="15623" width="9.140625" style="44"/>
    <col min="15624" max="15624" width="3.7109375" style="44" customWidth="1"/>
    <col min="15625" max="15625" width="9.140625" style="44"/>
    <col min="15626" max="15626" width="3.7109375" style="44" customWidth="1"/>
    <col min="15627" max="15628" width="9.140625" style="44"/>
    <col min="15629" max="15629" width="3.7109375" style="44" customWidth="1"/>
    <col min="15630" max="15630" width="9.140625" style="44"/>
    <col min="15631" max="15631" width="3.7109375" style="44" customWidth="1"/>
    <col min="15632" max="15875" width="9.140625" style="44"/>
    <col min="15876" max="15876" width="9.140625" style="44" customWidth="1"/>
    <col min="15877" max="15877" width="9.140625" style="44"/>
    <col min="15878" max="15878" width="3.7109375" style="44" customWidth="1"/>
    <col min="15879" max="15879" width="9.140625" style="44"/>
    <col min="15880" max="15880" width="3.7109375" style="44" customWidth="1"/>
    <col min="15881" max="15881" width="9.140625" style="44"/>
    <col min="15882" max="15882" width="3.7109375" style="44" customWidth="1"/>
    <col min="15883" max="15884" width="9.140625" style="44"/>
    <col min="15885" max="15885" width="3.7109375" style="44" customWidth="1"/>
    <col min="15886" max="15886" width="9.140625" style="44"/>
    <col min="15887" max="15887" width="3.7109375" style="44" customWidth="1"/>
    <col min="15888" max="16131" width="9.140625" style="44"/>
    <col min="16132" max="16132" width="9.140625" style="44" customWidth="1"/>
    <col min="16133" max="16133" width="9.140625" style="44"/>
    <col min="16134" max="16134" width="3.7109375" style="44" customWidth="1"/>
    <col min="16135" max="16135" width="9.140625" style="44"/>
    <col min="16136" max="16136" width="3.7109375" style="44" customWidth="1"/>
    <col min="16137" max="16137" width="9.140625" style="44"/>
    <col min="16138" max="16138" width="3.7109375" style="44" customWidth="1"/>
    <col min="16139" max="16140" width="9.140625" style="44"/>
    <col min="16141" max="16141" width="3.7109375" style="44" customWidth="1"/>
    <col min="16142" max="16142" width="9.140625" style="44"/>
    <col min="16143" max="16143" width="3.7109375" style="44" customWidth="1"/>
    <col min="16144" max="16384" width="9.140625" style="44"/>
  </cols>
  <sheetData>
    <row r="2" spans="2:41" ht="18" x14ac:dyDescent="0.25">
      <c r="B2" s="146"/>
      <c r="C2" s="146"/>
      <c r="D2" s="146"/>
      <c r="E2" s="146"/>
      <c r="F2" s="146"/>
      <c r="G2" s="146"/>
      <c r="H2" s="146"/>
      <c r="I2" s="146"/>
      <c r="J2" s="146"/>
      <c r="K2" s="146"/>
      <c r="L2" s="146"/>
      <c r="M2" s="146"/>
      <c r="N2" s="146"/>
      <c r="O2" s="146"/>
      <c r="P2" s="146"/>
      <c r="Q2" s="147"/>
    </row>
    <row r="3" spans="2:41" ht="18" x14ac:dyDescent="0.25">
      <c r="B3" s="58"/>
      <c r="C3" s="58"/>
      <c r="D3" s="144" t="s">
        <v>15</v>
      </c>
      <c r="E3" s="143"/>
      <c r="F3" s="143"/>
      <c r="G3" s="143"/>
      <c r="H3" s="143"/>
      <c r="I3" s="143"/>
      <c r="J3" s="143"/>
      <c r="K3" s="143"/>
      <c r="L3" s="143"/>
      <c r="M3" s="143"/>
      <c r="N3" s="143"/>
      <c r="O3" s="143"/>
      <c r="P3" s="143"/>
      <c r="Q3" s="147"/>
    </row>
    <row r="4" spans="2:41" ht="23.25" x14ac:dyDescent="0.35">
      <c r="B4" s="58"/>
      <c r="C4" s="58"/>
      <c r="D4" s="148" t="s">
        <v>178</v>
      </c>
      <c r="E4" s="58"/>
      <c r="F4" s="58"/>
      <c r="G4" s="58"/>
      <c r="H4" s="58"/>
      <c r="I4" s="58"/>
      <c r="J4" s="58"/>
      <c r="K4" s="58"/>
      <c r="L4" s="58"/>
      <c r="M4" s="58"/>
      <c r="N4" s="58"/>
      <c r="O4" s="58"/>
      <c r="P4" s="149"/>
      <c r="Q4" s="147"/>
    </row>
    <row r="5" spans="2:41" ht="12.75" customHeight="1" x14ac:dyDescent="0.25">
      <c r="B5" s="150"/>
      <c r="C5" s="150"/>
      <c r="D5" s="52"/>
      <c r="E5" s="150"/>
      <c r="F5" s="150"/>
      <c r="G5" s="150"/>
      <c r="H5" s="150"/>
      <c r="I5" s="150"/>
      <c r="J5" s="150"/>
      <c r="K5" s="150"/>
      <c r="L5" s="150"/>
      <c r="M5" s="150"/>
      <c r="N5" s="150"/>
      <c r="O5" s="150"/>
      <c r="P5" s="150"/>
      <c r="Q5" s="147"/>
    </row>
    <row r="6" spans="2:41" ht="15" customHeight="1" x14ac:dyDescent="0.25">
      <c r="B6" s="150"/>
      <c r="C6" s="61" t="s">
        <v>179</v>
      </c>
      <c r="D6" s="254" t="str">
        <f>IF('Contractor Mix Design'!D6:F6="","",'Contractor Mix Design'!$D$6:$F$6)</f>
        <v/>
      </c>
      <c r="E6" s="254"/>
      <c r="F6" s="254"/>
      <c r="G6" s="254"/>
      <c r="H6" s="119"/>
      <c r="I6" s="248" t="s">
        <v>180</v>
      </c>
      <c r="J6" s="248"/>
      <c r="K6" s="248"/>
      <c r="L6" s="248"/>
      <c r="M6" s="248"/>
      <c r="N6" s="254" t="str">
        <f>IF('Contractor Mix Design'!I9="","",'Contractor Mix Design'!$I$9)</f>
        <v/>
      </c>
      <c r="O6" s="254"/>
      <c r="P6" s="254"/>
      <c r="Q6" s="254"/>
    </row>
    <row r="7" spans="2:41" ht="15" x14ac:dyDescent="0.2">
      <c r="B7" s="48"/>
      <c r="C7" s="48"/>
      <c r="D7" s="48"/>
      <c r="E7" s="48"/>
      <c r="F7" s="48"/>
      <c r="G7" s="48"/>
      <c r="H7" s="48"/>
      <c r="I7" s="48"/>
      <c r="J7" s="48"/>
      <c r="K7" s="48"/>
      <c r="L7" s="48"/>
      <c r="M7" s="48"/>
      <c r="N7" s="48"/>
      <c r="O7" s="48"/>
      <c r="P7" s="48"/>
      <c r="Q7" s="147"/>
    </row>
    <row r="8" spans="2:41" ht="15" x14ac:dyDescent="0.2">
      <c r="B8" s="53"/>
      <c r="C8" s="53" t="s">
        <v>181</v>
      </c>
      <c r="D8" s="53"/>
      <c r="E8" s="352" t="str">
        <f>IF('Contractor Mix Design'!$D$32="","",'Contractor Mix Design'!$D$32)</f>
        <v/>
      </c>
      <c r="F8" s="352"/>
      <c r="G8" s="353" t="str">
        <f>IF('Contractor Mix Design'!$E$32="","",'Contractor Mix Design'!$E$32)</f>
        <v/>
      </c>
      <c r="H8" s="354"/>
      <c r="I8" s="355" t="str">
        <f>IF('Contractor Mix Design'!$F$32="","",'Contractor Mix Design'!$F$32)</f>
        <v/>
      </c>
      <c r="J8" s="352"/>
      <c r="K8" s="151" t="str">
        <f>IF('Contractor Mix Design'!$G$32="","",'Contractor Mix Design'!$G$32)</f>
        <v/>
      </c>
      <c r="L8" s="355" t="str">
        <f>IF('Contractor Mix Design'!$H$32="","",'Contractor Mix Design'!$H$32)</f>
        <v/>
      </c>
      <c r="M8" s="352"/>
      <c r="N8" s="151" t="str">
        <f>IF('Contractor Mix Design'!$I$32="","",'Contractor Mix Design'!$I$32)</f>
        <v/>
      </c>
      <c r="O8" s="355" t="str">
        <f>IF('Contractor Mix Design'!$J$32="","",'Contractor Mix Design'!$J$32)</f>
        <v/>
      </c>
      <c r="P8" s="352"/>
      <c r="Q8" s="151" t="str">
        <f>IF('Contractor Mix Design'!$K$32="","",'Contractor Mix Design'!$K$32)</f>
        <v/>
      </c>
    </row>
    <row r="9" spans="2:41" ht="15.75" thickBot="1" x14ac:dyDescent="0.25">
      <c r="B9" s="48"/>
      <c r="C9" s="48"/>
      <c r="D9" s="48"/>
      <c r="E9" s="48"/>
      <c r="F9" s="48"/>
      <c r="G9" s="48"/>
      <c r="H9" s="48"/>
      <c r="I9" s="48"/>
      <c r="J9" s="48"/>
      <c r="K9" s="48"/>
      <c r="L9" s="48"/>
      <c r="M9" s="48"/>
      <c r="N9" s="48"/>
      <c r="O9" s="48"/>
      <c r="P9" s="48"/>
      <c r="Q9" s="147"/>
    </row>
    <row r="10" spans="2:41" ht="16.5" thickBot="1" x14ac:dyDescent="0.3">
      <c r="B10" s="53"/>
      <c r="C10" s="53"/>
      <c r="D10" s="53"/>
      <c r="E10" s="344" t="s">
        <v>97</v>
      </c>
      <c r="F10" s="345"/>
      <c r="G10" s="346" t="s">
        <v>96</v>
      </c>
      <c r="H10" s="347"/>
      <c r="I10" s="346" t="s">
        <v>95</v>
      </c>
      <c r="J10" s="348"/>
      <c r="K10" s="53"/>
      <c r="L10" s="53"/>
      <c r="M10" s="53"/>
      <c r="N10" s="53"/>
      <c r="O10" s="53"/>
      <c r="P10" s="53"/>
      <c r="Q10" s="147"/>
    </row>
    <row r="11" spans="2:41" ht="15.75" customHeight="1" x14ac:dyDescent="0.25">
      <c r="B11" s="53"/>
      <c r="C11" s="152" t="s">
        <v>182</v>
      </c>
      <c r="D11" s="153"/>
      <c r="E11" s="349" t="str">
        <f>IF('Contractor Mix Design'!$D$18="","",'Contractor Mix Design'!$D$18)</f>
        <v/>
      </c>
      <c r="F11" s="350"/>
      <c r="G11" s="349" t="str">
        <f>IF('Contractor Mix Design'!$E$18="","",'Contractor Mix Design'!$E$18)</f>
        <v/>
      </c>
      <c r="H11" s="350"/>
      <c r="I11" s="349" t="str">
        <f>IF('Contractor Mix Design'!$F$18="","",'Contractor Mix Design'!$F$18)</f>
        <v/>
      </c>
      <c r="J11" s="351"/>
      <c r="K11" s="321" t="s">
        <v>183</v>
      </c>
      <c r="L11" s="322"/>
      <c r="M11" s="323"/>
      <c r="N11" s="327" t="s">
        <v>184</v>
      </c>
      <c r="O11" s="322"/>
      <c r="P11" s="328"/>
      <c r="Q11" s="147"/>
      <c r="R11" s="121"/>
      <c r="S11" s="117"/>
      <c r="T11" s="117"/>
      <c r="U11" s="117"/>
      <c r="V11" s="117"/>
      <c r="W11" s="117"/>
      <c r="X11" s="117"/>
      <c r="Y11" s="117"/>
      <c r="AC11" s="117"/>
      <c r="AD11" s="154" t="s">
        <v>185</v>
      </c>
      <c r="AE11" s="154" t="s">
        <v>186</v>
      </c>
      <c r="AF11" s="154" t="s">
        <v>187</v>
      </c>
      <c r="AG11" s="154" t="s">
        <v>188</v>
      </c>
      <c r="AH11" s="154" t="s">
        <v>170</v>
      </c>
      <c r="AI11" s="154" t="s">
        <v>164</v>
      </c>
      <c r="AJ11" s="154" t="s">
        <v>156</v>
      </c>
      <c r="AK11" s="154" t="s">
        <v>150</v>
      </c>
      <c r="AL11" s="155" t="s">
        <v>144</v>
      </c>
      <c r="AM11" s="156" t="s">
        <v>139</v>
      </c>
      <c r="AN11" s="157"/>
      <c r="AO11" s="94"/>
    </row>
    <row r="12" spans="2:41" ht="16.5" thickBot="1" x14ac:dyDescent="0.3">
      <c r="B12" s="53"/>
      <c r="C12" s="158" t="s">
        <v>189</v>
      </c>
      <c r="D12" s="159"/>
      <c r="E12" s="331" t="str">
        <f>IF('Contractor Mix Design'!$E$45="","",'Contractor Mix Design'!$E$45)</f>
        <v/>
      </c>
      <c r="F12" s="332"/>
      <c r="G12" s="331" t="str">
        <f>IF('Contractor Mix Design'!$E$46="","",'Contractor Mix Design'!$E$46)</f>
        <v/>
      </c>
      <c r="H12" s="332"/>
      <c r="I12" s="333" t="str">
        <f>IF('Contractor Mix Design'!$E$47="","",'Contractor Mix Design'!$E$47)</f>
        <v/>
      </c>
      <c r="J12" s="334"/>
      <c r="K12" s="324"/>
      <c r="L12" s="325"/>
      <c r="M12" s="326"/>
      <c r="N12" s="329"/>
      <c r="O12" s="325"/>
      <c r="P12" s="330"/>
      <c r="Q12" s="147"/>
      <c r="R12" s="121"/>
      <c r="S12" s="121"/>
      <c r="T12" s="121"/>
      <c r="U12" s="121"/>
      <c r="V12" s="121"/>
      <c r="W12" s="121"/>
      <c r="X12" s="121"/>
      <c r="Y12" s="121"/>
      <c r="AC12" s="155" t="s">
        <v>190</v>
      </c>
      <c r="AD12" s="155">
        <v>100</v>
      </c>
      <c r="AE12" s="155" t="s">
        <v>191</v>
      </c>
      <c r="AF12" s="155" t="s">
        <v>191</v>
      </c>
      <c r="AG12" s="155" t="s">
        <v>191</v>
      </c>
      <c r="AH12" s="160">
        <v>100</v>
      </c>
      <c r="AI12" s="155" t="s">
        <v>191</v>
      </c>
      <c r="AJ12" s="155" t="s">
        <v>191</v>
      </c>
      <c r="AK12" s="154" t="s">
        <v>191</v>
      </c>
      <c r="AL12" s="155" t="s">
        <v>191</v>
      </c>
      <c r="AM12" s="156" t="s">
        <v>191</v>
      </c>
      <c r="AN12" s="157"/>
      <c r="AO12" s="94"/>
    </row>
    <row r="13" spans="2:41" ht="15" customHeight="1" x14ac:dyDescent="0.2">
      <c r="B13" s="161"/>
      <c r="C13" s="335" t="s">
        <v>192</v>
      </c>
      <c r="D13" s="162" t="s">
        <v>190</v>
      </c>
      <c r="E13" s="338"/>
      <c r="F13" s="339"/>
      <c r="G13" s="338"/>
      <c r="H13" s="339"/>
      <c r="I13" s="338"/>
      <c r="J13" s="340"/>
      <c r="K13" s="341" t="str">
        <f>IF($E$13="","",(($E$13*$E$12/100))+((IF($G$13="",0,$G$13*$G$12/100)))+((IF($I$13="",0,$I$13*$I$12/100))))</f>
        <v/>
      </c>
      <c r="L13" s="342"/>
      <c r="M13" s="343"/>
      <c r="N13" s="163" t="str">
        <f>IF('Contractor Mix Design'!I9="","",LOOKUP($N$6,$AD$11:$AM$11,$AD$12:$AM$12))</f>
        <v/>
      </c>
      <c r="O13" s="164" t="s">
        <v>191</v>
      </c>
      <c r="P13" s="165" t="str">
        <f>IF('Contractor Mix Design'!I9="","",LOOKUP($N$6,$AD$29:$AM$29,$AD$30:$AM$30))</f>
        <v/>
      </c>
      <c r="Q13" s="147"/>
      <c r="R13" s="166"/>
      <c r="S13" s="121"/>
      <c r="T13" s="117"/>
      <c r="U13" s="117"/>
      <c r="V13" s="117"/>
      <c r="W13" s="117"/>
      <c r="X13" s="117"/>
      <c r="Y13" s="117"/>
      <c r="AC13" s="155" t="s">
        <v>193</v>
      </c>
      <c r="AD13" s="155">
        <v>95</v>
      </c>
      <c r="AE13" s="155" t="s">
        <v>191</v>
      </c>
      <c r="AF13" s="155" t="s">
        <v>191</v>
      </c>
      <c r="AG13" s="155" t="s">
        <v>191</v>
      </c>
      <c r="AH13" s="160">
        <v>90</v>
      </c>
      <c r="AI13" s="160">
        <v>100</v>
      </c>
      <c r="AJ13" s="155" t="s">
        <v>191</v>
      </c>
      <c r="AK13" s="154" t="s">
        <v>191</v>
      </c>
      <c r="AL13" s="155" t="s">
        <v>191</v>
      </c>
      <c r="AM13" s="156" t="s">
        <v>191</v>
      </c>
      <c r="AN13" s="157"/>
      <c r="AO13" s="94"/>
    </row>
    <row r="14" spans="2:41" ht="15" x14ac:dyDescent="0.2">
      <c r="B14" s="161"/>
      <c r="C14" s="336"/>
      <c r="D14" s="167" t="s">
        <v>193</v>
      </c>
      <c r="E14" s="316"/>
      <c r="F14" s="317"/>
      <c r="G14" s="316"/>
      <c r="H14" s="317"/>
      <c r="I14" s="316"/>
      <c r="J14" s="278"/>
      <c r="K14" s="318" t="str">
        <f>IF($E$14="","",(($E$14*$E$12/100))+((IF($G$14="",0,$G$14*$G$12/100)))+((IF($I$14="",0,$I$14*$I$12/100))))</f>
        <v/>
      </c>
      <c r="L14" s="319"/>
      <c r="M14" s="320"/>
      <c r="N14" s="168" t="str">
        <f>IF('Contractor Mix Design'!I9="","",LOOKUP($N$6,$AD$11:$AM$11,$AD$13:$AM$13))</f>
        <v/>
      </c>
      <c r="O14" s="169" t="s">
        <v>191</v>
      </c>
      <c r="P14" s="170" t="str">
        <f>IF('Contractor Mix Design'!I9="","",LOOKUP($N$6,$AD$29:$AM$29,$AD$31:$AM$31))</f>
        <v/>
      </c>
      <c r="Q14" s="147"/>
      <c r="R14" s="166"/>
      <c r="S14" s="121"/>
      <c r="T14" s="117"/>
      <c r="U14" s="117"/>
      <c r="V14" s="117"/>
      <c r="W14" s="117"/>
      <c r="X14" s="117"/>
      <c r="Y14" s="117"/>
      <c r="AC14" s="155" t="s">
        <v>194</v>
      </c>
      <c r="AD14" s="155" t="s">
        <v>191</v>
      </c>
      <c r="AE14" s="155" t="s">
        <v>191</v>
      </c>
      <c r="AF14" s="155" t="s">
        <v>191</v>
      </c>
      <c r="AG14" s="155" t="s">
        <v>191</v>
      </c>
      <c r="AH14" s="155" t="s">
        <v>191</v>
      </c>
      <c r="AI14" s="160">
        <v>95</v>
      </c>
      <c r="AJ14" s="155" t="s">
        <v>191</v>
      </c>
      <c r="AK14" s="154" t="s">
        <v>191</v>
      </c>
      <c r="AL14" s="155" t="s">
        <v>191</v>
      </c>
      <c r="AM14" s="156" t="s">
        <v>191</v>
      </c>
      <c r="AN14" s="157"/>
      <c r="AO14" s="94"/>
    </row>
    <row r="15" spans="2:41" ht="15" x14ac:dyDescent="0.2">
      <c r="B15" s="161"/>
      <c r="C15" s="336"/>
      <c r="D15" s="167" t="s">
        <v>194</v>
      </c>
      <c r="E15" s="316"/>
      <c r="F15" s="317"/>
      <c r="G15" s="316"/>
      <c r="H15" s="317"/>
      <c r="I15" s="316"/>
      <c r="J15" s="278"/>
      <c r="K15" s="318" t="str">
        <f>IF($E$15="","",(($E$15*$E$12/100))+((IF($G$15="",0,$G$15*$G$12/100)))+((IF($I$15="",0,$I$15*$I$12/100))))</f>
        <v/>
      </c>
      <c r="L15" s="319"/>
      <c r="M15" s="320"/>
      <c r="N15" s="168" t="str">
        <f>IF('Contractor Mix Design'!I9="","",LOOKUP($N$6,$AD$11:$AM$11,$AD$14:$AM$14))</f>
        <v/>
      </c>
      <c r="O15" s="169" t="s">
        <v>191</v>
      </c>
      <c r="P15" s="170" t="str">
        <f>IF('Contractor Mix Design'!I9="","",LOOKUP($N$6,$AD$29:$AM$29,$AD$32:$AM$32))</f>
        <v/>
      </c>
      <c r="Q15" s="147"/>
      <c r="R15" s="166"/>
      <c r="S15" s="121"/>
      <c r="T15" s="117"/>
      <c r="U15" s="117"/>
      <c r="V15" s="117"/>
      <c r="W15" s="117"/>
      <c r="X15" s="117"/>
      <c r="Y15" s="117"/>
      <c r="AC15" s="155" t="s">
        <v>195</v>
      </c>
      <c r="AD15" s="155" t="s">
        <v>191</v>
      </c>
      <c r="AE15" s="155">
        <v>100</v>
      </c>
      <c r="AF15" s="155" t="s">
        <v>191</v>
      </c>
      <c r="AG15" s="155" t="s">
        <v>191</v>
      </c>
      <c r="AH15" s="155" t="s">
        <v>191</v>
      </c>
      <c r="AI15" s="155" t="s">
        <v>191</v>
      </c>
      <c r="AJ15" s="160">
        <v>100</v>
      </c>
      <c r="AK15" s="154" t="s">
        <v>191</v>
      </c>
      <c r="AL15" s="155" t="s">
        <v>191</v>
      </c>
      <c r="AM15" s="156" t="s">
        <v>191</v>
      </c>
      <c r="AN15" s="157"/>
      <c r="AO15" s="94"/>
    </row>
    <row r="16" spans="2:41" ht="15" x14ac:dyDescent="0.2">
      <c r="B16" s="161"/>
      <c r="C16" s="336"/>
      <c r="D16" s="167" t="s">
        <v>195</v>
      </c>
      <c r="E16" s="316"/>
      <c r="F16" s="317"/>
      <c r="G16" s="316"/>
      <c r="H16" s="317"/>
      <c r="I16" s="316"/>
      <c r="J16" s="278"/>
      <c r="K16" s="318" t="str">
        <f>IF($E$16="","",(($E$16*$E$12/100))+((IF($G$16="",0,$G$16*$G$12/100)))+((IF($I$16="",0,$I$16*$I$12/100))))</f>
        <v/>
      </c>
      <c r="L16" s="319"/>
      <c r="M16" s="320"/>
      <c r="N16" s="168" t="str">
        <f>IF('Contractor Mix Design'!I9="","",LOOKUP($N$6,$AD$11:$AM$11,$AD$15:$AM$15))</f>
        <v/>
      </c>
      <c r="O16" s="169" t="s">
        <v>191</v>
      </c>
      <c r="P16" s="170" t="str">
        <f>IF('Contractor Mix Design'!I9="","",LOOKUP($N$6,$AD$29:$AM$29,$AD$33:$AM$33))</f>
        <v/>
      </c>
      <c r="Q16" s="147"/>
      <c r="R16" s="166"/>
      <c r="S16" s="121"/>
      <c r="T16" s="117"/>
      <c r="U16" s="117"/>
      <c r="V16" s="117"/>
      <c r="W16" s="117"/>
      <c r="X16" s="117"/>
      <c r="Y16" s="117"/>
      <c r="AC16" s="155" t="s">
        <v>196</v>
      </c>
      <c r="AD16" s="155">
        <v>35</v>
      </c>
      <c r="AE16" s="160">
        <v>90</v>
      </c>
      <c r="AF16" s="155">
        <v>100</v>
      </c>
      <c r="AG16" s="155" t="s">
        <v>191</v>
      </c>
      <c r="AH16" s="160">
        <v>35</v>
      </c>
      <c r="AI16" s="160">
        <v>55</v>
      </c>
      <c r="AJ16" s="160">
        <v>85</v>
      </c>
      <c r="AK16" s="171">
        <v>100</v>
      </c>
      <c r="AL16" s="155" t="s">
        <v>191</v>
      </c>
      <c r="AM16" s="156" t="s">
        <v>191</v>
      </c>
      <c r="AN16" s="157"/>
      <c r="AO16" s="94"/>
    </row>
    <row r="17" spans="2:41" ht="15" x14ac:dyDescent="0.2">
      <c r="B17" s="161"/>
      <c r="C17" s="336"/>
      <c r="D17" s="167" t="s">
        <v>196</v>
      </c>
      <c r="E17" s="316"/>
      <c r="F17" s="317"/>
      <c r="G17" s="316"/>
      <c r="H17" s="317"/>
      <c r="I17" s="316"/>
      <c r="J17" s="278"/>
      <c r="K17" s="318" t="str">
        <f>IF($E$17="","",(($E$17*$E$12/100))+((IF($G$17="",0,$G$17*$G$12/100)))+((IF($I$17="",0,$I$17*$I$12/100))))</f>
        <v/>
      </c>
      <c r="L17" s="319"/>
      <c r="M17" s="320"/>
      <c r="N17" s="168" t="str">
        <f>IF('Contractor Mix Design'!I9="","",LOOKUP($N$6,$AD$11:$AM$11,$AD$16:$AM$16))</f>
        <v/>
      </c>
      <c r="O17" s="169" t="s">
        <v>191</v>
      </c>
      <c r="P17" s="170" t="str">
        <f>IF('Contractor Mix Design'!I9="","",LOOKUP($N$6,$AD$29:$AM$29,$AD$34:$AM$34))</f>
        <v/>
      </c>
      <c r="Q17" s="147"/>
      <c r="R17" s="166"/>
      <c r="S17" s="121"/>
      <c r="T17" s="117"/>
      <c r="U17" s="117"/>
      <c r="V17" s="117"/>
      <c r="W17" s="117"/>
      <c r="X17" s="117"/>
      <c r="Y17" s="117"/>
      <c r="AC17" s="172" t="s">
        <v>197</v>
      </c>
      <c r="AD17" s="155" t="s">
        <v>191</v>
      </c>
      <c r="AE17" s="160" t="s">
        <v>191</v>
      </c>
      <c r="AF17" s="155" t="s">
        <v>191</v>
      </c>
      <c r="AG17" s="155" t="s">
        <v>191</v>
      </c>
      <c r="AH17" s="155" t="s">
        <v>191</v>
      </c>
      <c r="AI17" s="155" t="s">
        <v>191</v>
      </c>
      <c r="AJ17" s="155" t="s">
        <v>191</v>
      </c>
      <c r="AK17" s="171">
        <v>85</v>
      </c>
      <c r="AL17" s="160">
        <v>100</v>
      </c>
      <c r="AM17" s="156" t="s">
        <v>191</v>
      </c>
      <c r="AN17" s="157"/>
      <c r="AO17" s="94"/>
    </row>
    <row r="18" spans="2:41" ht="15" x14ac:dyDescent="0.2">
      <c r="B18" s="161"/>
      <c r="C18" s="336"/>
      <c r="D18" s="167" t="s">
        <v>197</v>
      </c>
      <c r="E18" s="316"/>
      <c r="F18" s="317"/>
      <c r="G18" s="316"/>
      <c r="H18" s="317"/>
      <c r="I18" s="316"/>
      <c r="J18" s="278"/>
      <c r="K18" s="318" t="str">
        <f>IF($E$18="","",(($E$18*$E$12/100))+((IF($G$18="",0,$G$18*$G$12/100)))+((IF($I$18="",0,$I$18*$I$12/100))))</f>
        <v/>
      </c>
      <c r="L18" s="319"/>
      <c r="M18" s="320"/>
      <c r="N18" s="168" t="str">
        <f>IF('Contractor Mix Design'!I9="","",LOOKUP($N$6,$AD$11:$AM$11,$AD$17:$AM$17))</f>
        <v/>
      </c>
      <c r="O18" s="169" t="s">
        <v>191</v>
      </c>
      <c r="P18" s="170" t="str">
        <f>IF('Contractor Mix Design'!I9="","",LOOKUP($N$6,$AD$29:$AM$29,$AD$35:$AM$35))</f>
        <v/>
      </c>
      <c r="Q18" s="147"/>
      <c r="R18" s="166"/>
      <c r="S18" s="121"/>
      <c r="T18" s="117"/>
      <c r="U18" s="117"/>
      <c r="V18" s="117"/>
      <c r="W18" s="117"/>
      <c r="X18" s="117"/>
      <c r="Y18" s="117"/>
      <c r="AC18" s="155" t="s">
        <v>198</v>
      </c>
      <c r="AD18" s="155" t="s">
        <v>191</v>
      </c>
      <c r="AE18" s="155" t="s">
        <v>191</v>
      </c>
      <c r="AF18" s="160">
        <v>90</v>
      </c>
      <c r="AG18" s="160">
        <v>100</v>
      </c>
      <c r="AH18" s="155" t="s">
        <v>191</v>
      </c>
      <c r="AI18" s="155" t="s">
        <v>191</v>
      </c>
      <c r="AJ18" s="155" t="s">
        <v>191</v>
      </c>
      <c r="AK18" s="154" t="s">
        <v>191</v>
      </c>
      <c r="AL18" s="160">
        <v>85</v>
      </c>
      <c r="AM18" s="156" t="s">
        <v>191</v>
      </c>
      <c r="AN18" s="157"/>
      <c r="AO18" s="94"/>
    </row>
    <row r="19" spans="2:41" ht="15" x14ac:dyDescent="0.2">
      <c r="B19" s="161"/>
      <c r="C19" s="336"/>
      <c r="D19" s="167" t="s">
        <v>198</v>
      </c>
      <c r="E19" s="316"/>
      <c r="F19" s="317"/>
      <c r="G19" s="316"/>
      <c r="H19" s="317"/>
      <c r="I19" s="316"/>
      <c r="J19" s="278"/>
      <c r="K19" s="318" t="str">
        <f>IF($E$19="","",(($E$19*$E$12/100))+((IF($G$19="",0,$G$19*$G$12/100)))+((IF($I$19="",0,$I$19*$I$12/100))))</f>
        <v/>
      </c>
      <c r="L19" s="319"/>
      <c r="M19" s="320"/>
      <c r="N19" s="168" t="str">
        <f>IF('Contractor Mix Design'!I9="","",LOOKUP($N$6,$AD$11:$AM$11,$AD$18:$AM$18))</f>
        <v/>
      </c>
      <c r="O19" s="169" t="s">
        <v>191</v>
      </c>
      <c r="P19" s="170" t="str">
        <f>IF('Contractor Mix Design'!I9="","",LOOKUP($N$6,$AD$29:$AM$29,$AD$36:$AM$36))</f>
        <v/>
      </c>
      <c r="Q19" s="147"/>
      <c r="AC19" s="155" t="s">
        <v>199</v>
      </c>
      <c r="AD19" s="155">
        <v>10</v>
      </c>
      <c r="AE19" s="160">
        <v>20</v>
      </c>
      <c r="AF19" s="160">
        <v>40</v>
      </c>
      <c r="AG19" s="160">
        <v>90</v>
      </c>
      <c r="AH19" s="160">
        <v>5</v>
      </c>
      <c r="AI19" s="160">
        <v>20</v>
      </c>
      <c r="AJ19" s="160">
        <v>30</v>
      </c>
      <c r="AK19" s="171">
        <v>40</v>
      </c>
      <c r="AL19" s="160">
        <v>50</v>
      </c>
      <c r="AM19" s="173">
        <v>100</v>
      </c>
      <c r="AN19" s="174"/>
      <c r="AO19" s="94"/>
    </row>
    <row r="20" spans="2:41" ht="15" x14ac:dyDescent="0.2">
      <c r="B20" s="161"/>
      <c r="C20" s="336"/>
      <c r="D20" s="167" t="s">
        <v>199</v>
      </c>
      <c r="E20" s="316"/>
      <c r="F20" s="317"/>
      <c r="G20" s="316"/>
      <c r="H20" s="317"/>
      <c r="I20" s="316"/>
      <c r="J20" s="278"/>
      <c r="K20" s="318" t="str">
        <f>IF($E$20="","",(($E$20*$E$12/100))+((IF($G$20="",0,$G$20*$G$12/100)))+((IF($I$20="",0,$I$20*$I$12/100))))</f>
        <v/>
      </c>
      <c r="L20" s="319"/>
      <c r="M20" s="320"/>
      <c r="N20" s="168" t="str">
        <f>IF('Contractor Mix Design'!I9="","",LOOKUP($N$6,$AD$11:$AM$11,$AD$19:$AM$19))</f>
        <v/>
      </c>
      <c r="O20" s="169" t="s">
        <v>191</v>
      </c>
      <c r="P20" s="170" t="str">
        <f>IF('Contractor Mix Design'!I9="","",LOOKUP($N$6,$AD$29:$AM$29,$AD$37:$AM$37))</f>
        <v/>
      </c>
      <c r="Q20" s="147"/>
      <c r="AC20" s="155" t="s">
        <v>200</v>
      </c>
      <c r="AD20" s="155">
        <v>0</v>
      </c>
      <c r="AE20" s="160">
        <v>0</v>
      </c>
      <c r="AF20" s="160">
        <v>0</v>
      </c>
      <c r="AG20" s="160">
        <v>20</v>
      </c>
      <c r="AH20" s="160">
        <v>0</v>
      </c>
      <c r="AI20" s="160">
        <v>0</v>
      </c>
      <c r="AJ20" s="160">
        <v>0</v>
      </c>
      <c r="AK20" s="171">
        <v>0</v>
      </c>
      <c r="AL20" s="160">
        <v>0</v>
      </c>
      <c r="AM20" s="173">
        <v>55</v>
      </c>
      <c r="AN20" s="174"/>
      <c r="AO20" s="94"/>
    </row>
    <row r="21" spans="2:41" ht="15" x14ac:dyDescent="0.2">
      <c r="B21" s="161"/>
      <c r="C21" s="336"/>
      <c r="D21" s="167" t="s">
        <v>200</v>
      </c>
      <c r="E21" s="316"/>
      <c r="F21" s="317"/>
      <c r="G21" s="316"/>
      <c r="H21" s="317"/>
      <c r="I21" s="316"/>
      <c r="J21" s="278"/>
      <c r="K21" s="318" t="str">
        <f>IF($E$21="","",(($E$21*$E$12/100))+((IF($G$21="",0,$G$21*$G$12/100)))+((IF($I$21="",0,$I$21*$I$12/100))))</f>
        <v/>
      </c>
      <c r="L21" s="319"/>
      <c r="M21" s="320"/>
      <c r="N21" s="168" t="str">
        <f>IF('Contractor Mix Design'!I9="","",LOOKUP($N$6,$AD$11:$AM$11,$AD$20:$AM$20))</f>
        <v/>
      </c>
      <c r="O21" s="169" t="s">
        <v>191</v>
      </c>
      <c r="P21" s="170" t="str">
        <f>IF('Contractor Mix Design'!I9="","",LOOKUP($N$6,$AD$29:$AM$29,$AD$38:$AM$38))</f>
        <v/>
      </c>
      <c r="Q21" s="147"/>
      <c r="AC21" s="155" t="s">
        <v>201</v>
      </c>
      <c r="AD21" s="155" t="s">
        <v>191</v>
      </c>
      <c r="AE21" s="155" t="s">
        <v>191</v>
      </c>
      <c r="AF21" s="155" t="s">
        <v>191</v>
      </c>
      <c r="AG21" s="155" t="s">
        <v>191</v>
      </c>
      <c r="AH21" s="155" t="s">
        <v>191</v>
      </c>
      <c r="AI21" s="155" t="s">
        <v>191</v>
      </c>
      <c r="AJ21" s="155" t="s">
        <v>191</v>
      </c>
      <c r="AK21" s="154" t="s">
        <v>191</v>
      </c>
      <c r="AL21" s="155" t="s">
        <v>191</v>
      </c>
      <c r="AM21" s="156" t="s">
        <v>191</v>
      </c>
      <c r="AN21" s="174"/>
      <c r="AO21" s="94"/>
    </row>
    <row r="22" spans="2:41" ht="15" x14ac:dyDescent="0.2">
      <c r="B22" s="161"/>
      <c r="C22" s="336"/>
      <c r="D22" s="167" t="s">
        <v>201</v>
      </c>
      <c r="E22" s="316"/>
      <c r="F22" s="317"/>
      <c r="G22" s="316"/>
      <c r="H22" s="317"/>
      <c r="I22" s="316"/>
      <c r="J22" s="278"/>
      <c r="K22" s="318" t="str">
        <f>IF($E$22="","",(($E$22*$E$12/100))+((IF($G$22="",0,$G$22*$G$12/100)))+((IF($I$22="",0,$I$22*$I$12/100))))</f>
        <v/>
      </c>
      <c r="L22" s="319"/>
      <c r="M22" s="320"/>
      <c r="N22" s="168" t="str">
        <f>IF('Contractor Mix Design'!I9="","",LOOKUP($N$6,$AD$11:$AM$11,$AD$21:$AM$21))</f>
        <v/>
      </c>
      <c r="O22" s="169" t="s">
        <v>191</v>
      </c>
      <c r="P22" s="170" t="str">
        <f>IF('Contractor Mix Design'!I9="","",LOOKUP($N$6,$AD$29:$AM$29,$AD$39:$AM$39))</f>
        <v/>
      </c>
      <c r="Q22" s="147"/>
      <c r="AC22" s="155" t="s">
        <v>202</v>
      </c>
      <c r="AD22" s="155" t="s">
        <v>191</v>
      </c>
      <c r="AE22" s="155" t="s">
        <v>191</v>
      </c>
      <c r="AF22" s="155" t="s">
        <v>191</v>
      </c>
      <c r="AG22" s="160">
        <v>0</v>
      </c>
      <c r="AH22" s="155" t="s">
        <v>191</v>
      </c>
      <c r="AI22" s="155" t="s">
        <v>191</v>
      </c>
      <c r="AJ22" s="155" t="s">
        <v>191</v>
      </c>
      <c r="AK22" s="154" t="s">
        <v>191</v>
      </c>
      <c r="AL22" s="155" t="s">
        <v>191</v>
      </c>
      <c r="AM22" s="156" t="s">
        <v>191</v>
      </c>
      <c r="AN22" s="174"/>
      <c r="AO22" s="94"/>
    </row>
    <row r="23" spans="2:41" ht="15" x14ac:dyDescent="0.2">
      <c r="B23" s="161"/>
      <c r="C23" s="336"/>
      <c r="D23" s="167" t="s">
        <v>202</v>
      </c>
      <c r="E23" s="316"/>
      <c r="F23" s="317"/>
      <c r="G23" s="316"/>
      <c r="H23" s="317"/>
      <c r="I23" s="316"/>
      <c r="J23" s="278"/>
      <c r="K23" s="318" t="str">
        <f>IF($E$23="","",(($E$23*$E$12/100))+((IF($G$23="",0,$G$23*$G$12/100)))+((IF($I$23="",0,$I$23*$I$12/100))))</f>
        <v/>
      </c>
      <c r="L23" s="319"/>
      <c r="M23" s="320"/>
      <c r="N23" s="168" t="str">
        <f>IF('Contractor Mix Design'!I9="","",LOOKUP($N$6,$AD$11:$AM$11,$AD$22:$AM$22))</f>
        <v/>
      </c>
      <c r="O23" s="169" t="s">
        <v>191</v>
      </c>
      <c r="P23" s="170" t="str">
        <f>IF('Contractor Mix Design'!I9="","",LOOKUP($N$6,$AD$29:$AM$29,$AD$40:$AM$40))</f>
        <v/>
      </c>
      <c r="Q23" s="147"/>
      <c r="AC23" s="175" t="s">
        <v>203</v>
      </c>
      <c r="AD23" s="175" t="s">
        <v>191</v>
      </c>
      <c r="AE23" s="175" t="s">
        <v>191</v>
      </c>
      <c r="AF23" s="175" t="s">
        <v>191</v>
      </c>
      <c r="AG23" s="176">
        <v>0</v>
      </c>
      <c r="AH23" s="175" t="s">
        <v>191</v>
      </c>
      <c r="AI23" s="175" t="s">
        <v>191</v>
      </c>
      <c r="AJ23" s="175" t="s">
        <v>191</v>
      </c>
      <c r="AK23" s="177" t="s">
        <v>191</v>
      </c>
      <c r="AL23" s="175" t="s">
        <v>191</v>
      </c>
      <c r="AM23" s="178" t="s">
        <v>191</v>
      </c>
      <c r="AN23" s="174"/>
      <c r="AO23" s="94"/>
    </row>
    <row r="24" spans="2:41" ht="15.75" thickBot="1" x14ac:dyDescent="0.25">
      <c r="B24" s="161"/>
      <c r="C24" s="337"/>
      <c r="D24" s="179" t="s">
        <v>203</v>
      </c>
      <c r="E24" s="310"/>
      <c r="F24" s="311"/>
      <c r="G24" s="310"/>
      <c r="H24" s="311"/>
      <c r="I24" s="310"/>
      <c r="J24" s="312"/>
      <c r="K24" s="313" t="str">
        <f>IF($E$24="","",(($E$24*$E$12/100))+((IF($G$24="",0,$G$24*$G$12/100)))+((IF($I$24="",0,$I$24*$I$12/100))))</f>
        <v/>
      </c>
      <c r="L24" s="314"/>
      <c r="M24" s="315"/>
      <c r="N24" s="180" t="str">
        <f>IF('Contractor Mix Design'!I9="","",LOOKUP($N$6,$AD$11:$AM$11,$AD$23:$AM$23))</f>
        <v/>
      </c>
      <c r="O24" s="181" t="s">
        <v>191</v>
      </c>
      <c r="P24" s="182" t="str">
        <f>IF('Contractor Mix Design'!I9="","",LOOKUP($N$6,$AD$29:$AM$29,$AD$41:$AM$41))</f>
        <v/>
      </c>
      <c r="Q24" s="147"/>
      <c r="AC24" s="178"/>
      <c r="AD24" s="178"/>
      <c r="AE24" s="183"/>
      <c r="AF24" s="183"/>
      <c r="AG24" s="183"/>
      <c r="AH24" s="183"/>
      <c r="AI24" s="183"/>
      <c r="AJ24" s="183"/>
      <c r="AK24" s="183"/>
      <c r="AL24" s="183"/>
      <c r="AM24" s="183"/>
      <c r="AN24" s="184"/>
      <c r="AO24" s="94"/>
    </row>
    <row r="25" spans="2:41" ht="15" x14ac:dyDescent="0.2">
      <c r="B25" s="48"/>
      <c r="C25" s="48"/>
      <c r="D25" s="48"/>
      <c r="E25" s="48"/>
      <c r="F25" s="48"/>
      <c r="G25" s="48"/>
      <c r="H25" s="48"/>
      <c r="I25" s="48"/>
      <c r="J25" s="48"/>
      <c r="K25" s="48"/>
      <c r="L25" s="48"/>
      <c r="M25" s="48"/>
      <c r="N25" s="48"/>
      <c r="O25" s="48"/>
      <c r="P25" s="48"/>
      <c r="Q25" s="147"/>
      <c r="AC25" s="185"/>
      <c r="AD25" s="185"/>
      <c r="AE25" s="184"/>
      <c r="AF25" s="184"/>
      <c r="AG25" s="184"/>
      <c r="AH25" s="185"/>
      <c r="AI25" s="185"/>
      <c r="AJ25" s="185"/>
      <c r="AK25" s="185"/>
      <c r="AL25" s="185"/>
      <c r="AM25" s="185"/>
      <c r="AN25" s="185"/>
      <c r="AO25" s="185"/>
    </row>
    <row r="26" spans="2:41" ht="15.75" customHeight="1" x14ac:dyDescent="0.25">
      <c r="B26" s="48"/>
      <c r="C26" s="186"/>
      <c r="D26" s="186"/>
      <c r="E26" s="186"/>
      <c r="F26" s="186"/>
      <c r="G26" s="186"/>
      <c r="H26" s="186"/>
      <c r="I26" s="187"/>
      <c r="J26" s="187"/>
      <c r="K26" s="187"/>
      <c r="L26" s="187"/>
      <c r="M26" s="187"/>
      <c r="N26" s="48"/>
      <c r="O26" s="186"/>
      <c r="P26" s="186"/>
      <c r="Q26" s="147"/>
      <c r="AC26" s="185"/>
      <c r="AD26" s="185"/>
      <c r="AE26" s="185"/>
      <c r="AF26" s="185"/>
      <c r="AG26" s="184"/>
      <c r="AH26" s="185"/>
      <c r="AI26" s="185"/>
      <c r="AJ26" s="185"/>
      <c r="AK26" s="185"/>
      <c r="AL26" s="185"/>
      <c r="AM26" s="185"/>
      <c r="AN26" s="185"/>
      <c r="AO26" s="185"/>
    </row>
    <row r="27" spans="2:41" ht="15" customHeight="1" x14ac:dyDescent="0.25">
      <c r="B27" s="48"/>
      <c r="C27" s="188"/>
      <c r="D27" s="188"/>
      <c r="E27" s="189"/>
      <c r="F27" s="189"/>
      <c r="G27" s="190"/>
      <c r="H27" s="190"/>
      <c r="I27" s="187"/>
      <c r="J27" s="187"/>
      <c r="K27" s="187"/>
      <c r="L27" s="187"/>
      <c r="M27" s="187"/>
      <c r="N27" s="48"/>
      <c r="O27" s="188"/>
      <c r="P27" s="188"/>
      <c r="Q27" s="147"/>
      <c r="AC27" s="185"/>
      <c r="AD27" s="185"/>
      <c r="AE27" s="185"/>
      <c r="AF27" s="185"/>
      <c r="AG27" s="184"/>
      <c r="AH27" s="185"/>
      <c r="AI27" s="185"/>
      <c r="AJ27" s="185"/>
      <c r="AK27" s="185"/>
      <c r="AL27" s="185"/>
      <c r="AM27" s="185"/>
      <c r="AN27" s="185"/>
      <c r="AO27" s="185"/>
    </row>
    <row r="28" spans="2:41" ht="15.75" customHeight="1" x14ac:dyDescent="0.2">
      <c r="B28" s="48"/>
      <c r="C28" s="56"/>
      <c r="D28" s="56"/>
      <c r="E28" s="191"/>
      <c r="F28" s="191"/>
      <c r="G28" s="191"/>
      <c r="H28" s="191"/>
      <c r="I28" s="192"/>
      <c r="J28" s="192"/>
      <c r="K28" s="119"/>
      <c r="L28" s="55"/>
      <c r="M28" s="55"/>
      <c r="N28" s="48"/>
      <c r="O28" s="56"/>
      <c r="P28" s="56"/>
      <c r="Q28" s="147"/>
      <c r="AL28" s="193"/>
      <c r="AM28" s="193"/>
      <c r="AN28" s="94"/>
    </row>
    <row r="29" spans="2:41" ht="15.75" customHeight="1" x14ac:dyDescent="0.2">
      <c r="B29" s="48"/>
      <c r="C29" s="56"/>
      <c r="D29" s="56"/>
      <c r="E29" s="191"/>
      <c r="F29" s="191"/>
      <c r="G29" s="191"/>
      <c r="H29" s="191"/>
      <c r="I29" s="192"/>
      <c r="J29" s="192"/>
      <c r="K29" s="119"/>
      <c r="L29" s="55"/>
      <c r="M29" s="55"/>
      <c r="N29" s="48"/>
      <c r="O29" s="56"/>
      <c r="P29" s="56"/>
      <c r="Q29" s="147"/>
      <c r="AC29" s="117"/>
      <c r="AD29" s="154" t="s">
        <v>185</v>
      </c>
      <c r="AE29" s="154" t="s">
        <v>186</v>
      </c>
      <c r="AF29" s="154" t="s">
        <v>187</v>
      </c>
      <c r="AG29" s="154" t="s">
        <v>188</v>
      </c>
      <c r="AH29" s="154" t="s">
        <v>170</v>
      </c>
      <c r="AI29" s="154" t="s">
        <v>164</v>
      </c>
      <c r="AJ29" s="154" t="s">
        <v>156</v>
      </c>
      <c r="AK29" s="154" t="s">
        <v>150</v>
      </c>
      <c r="AL29" s="194" t="s">
        <v>144</v>
      </c>
      <c r="AM29" s="195" t="s">
        <v>139</v>
      </c>
      <c r="AN29" s="157"/>
    </row>
    <row r="30" spans="2:41" ht="15.75" customHeight="1" x14ac:dyDescent="0.2">
      <c r="B30" s="48"/>
      <c r="C30" s="56"/>
      <c r="D30" s="56"/>
      <c r="E30" s="191"/>
      <c r="F30" s="191"/>
      <c r="G30" s="191"/>
      <c r="H30" s="191"/>
      <c r="I30" s="192"/>
      <c r="J30" s="192"/>
      <c r="K30" s="119"/>
      <c r="L30" s="55"/>
      <c r="M30" s="55"/>
      <c r="N30" s="48"/>
      <c r="O30" s="56"/>
      <c r="P30" s="56"/>
      <c r="Q30" s="147"/>
      <c r="AC30" s="155" t="s">
        <v>190</v>
      </c>
      <c r="AD30" s="160">
        <v>100</v>
      </c>
      <c r="AE30" s="155" t="s">
        <v>191</v>
      </c>
      <c r="AF30" s="155" t="s">
        <v>191</v>
      </c>
      <c r="AG30" s="155" t="s">
        <v>191</v>
      </c>
      <c r="AH30" s="160">
        <v>100</v>
      </c>
      <c r="AI30" s="155" t="s">
        <v>191</v>
      </c>
      <c r="AJ30" s="155" t="s">
        <v>191</v>
      </c>
      <c r="AK30" s="154" t="s">
        <v>191</v>
      </c>
      <c r="AL30" s="155" t="s">
        <v>191</v>
      </c>
      <c r="AM30" s="156" t="s">
        <v>191</v>
      </c>
      <c r="AN30" s="157"/>
    </row>
    <row r="31" spans="2:41" ht="15.75" customHeight="1" x14ac:dyDescent="0.2">
      <c r="B31" s="48"/>
      <c r="C31" s="56"/>
      <c r="D31" s="56"/>
      <c r="E31" s="191"/>
      <c r="F31" s="191"/>
      <c r="G31" s="191"/>
      <c r="H31" s="191"/>
      <c r="I31" s="192"/>
      <c r="J31" s="192"/>
      <c r="K31" s="119"/>
      <c r="L31" s="55"/>
      <c r="M31" s="55"/>
      <c r="N31" s="48"/>
      <c r="O31" s="56"/>
      <c r="P31" s="56"/>
      <c r="Q31" s="147"/>
      <c r="AC31" s="155" t="s">
        <v>193</v>
      </c>
      <c r="AD31" s="160">
        <v>100</v>
      </c>
      <c r="AE31" s="155" t="s">
        <v>191</v>
      </c>
      <c r="AF31" s="155" t="s">
        <v>191</v>
      </c>
      <c r="AG31" s="155" t="s">
        <v>191</v>
      </c>
      <c r="AH31" s="160">
        <v>100</v>
      </c>
      <c r="AI31" s="160">
        <v>100</v>
      </c>
      <c r="AJ31" s="155" t="s">
        <v>191</v>
      </c>
      <c r="AK31" s="154" t="s">
        <v>191</v>
      </c>
      <c r="AL31" s="155" t="s">
        <v>191</v>
      </c>
      <c r="AM31" s="156" t="s">
        <v>191</v>
      </c>
      <c r="AN31" s="157"/>
    </row>
    <row r="32" spans="2:41" ht="15.75" customHeight="1" x14ac:dyDescent="0.2">
      <c r="B32" s="48"/>
      <c r="C32" s="56"/>
      <c r="D32" s="56"/>
      <c r="E32" s="191"/>
      <c r="F32" s="191"/>
      <c r="G32" s="191"/>
      <c r="H32" s="191"/>
      <c r="I32" s="192"/>
      <c r="J32" s="192"/>
      <c r="K32" s="119"/>
      <c r="L32" s="55"/>
      <c r="M32" s="55"/>
      <c r="N32" s="48"/>
      <c r="O32" s="56"/>
      <c r="P32" s="56"/>
      <c r="Q32" s="147"/>
      <c r="AC32" s="155" t="s">
        <v>194</v>
      </c>
      <c r="AD32" s="160" t="s">
        <v>191</v>
      </c>
      <c r="AE32" s="155" t="s">
        <v>191</v>
      </c>
      <c r="AF32" s="155" t="s">
        <v>191</v>
      </c>
      <c r="AG32" s="155" t="s">
        <v>191</v>
      </c>
      <c r="AH32" s="155" t="s">
        <v>191</v>
      </c>
      <c r="AI32" s="160">
        <v>100</v>
      </c>
      <c r="AJ32" s="155" t="s">
        <v>191</v>
      </c>
      <c r="AK32" s="154" t="s">
        <v>191</v>
      </c>
      <c r="AL32" s="155" t="s">
        <v>191</v>
      </c>
      <c r="AM32" s="156" t="s">
        <v>191</v>
      </c>
      <c r="AN32" s="157"/>
    </row>
    <row r="33" spans="2:40" ht="15" x14ac:dyDescent="0.2">
      <c r="B33" s="48"/>
      <c r="C33" s="196"/>
      <c r="D33" s="196"/>
      <c r="E33" s="191"/>
      <c r="F33" s="191"/>
      <c r="G33" s="191"/>
      <c r="H33" s="191"/>
      <c r="I33" s="192"/>
      <c r="J33" s="192"/>
      <c r="K33" s="119"/>
      <c r="L33" s="55"/>
      <c r="M33" s="55"/>
      <c r="N33" s="48"/>
      <c r="O33" s="196"/>
      <c r="P33" s="196"/>
      <c r="Q33" s="147"/>
      <c r="AC33" s="155" t="s">
        <v>195</v>
      </c>
      <c r="AD33" s="155" t="s">
        <v>191</v>
      </c>
      <c r="AE33" s="155">
        <v>100</v>
      </c>
      <c r="AF33" s="155" t="s">
        <v>191</v>
      </c>
      <c r="AG33" s="155" t="s">
        <v>191</v>
      </c>
      <c r="AH33" s="155" t="s">
        <v>191</v>
      </c>
      <c r="AI33" s="155" t="s">
        <v>191</v>
      </c>
      <c r="AJ33" s="160">
        <v>100</v>
      </c>
      <c r="AK33" s="154" t="s">
        <v>191</v>
      </c>
      <c r="AL33" s="155" t="s">
        <v>191</v>
      </c>
      <c r="AM33" s="156" t="s">
        <v>191</v>
      </c>
      <c r="AN33" s="157"/>
    </row>
    <row r="34" spans="2:40" ht="15" x14ac:dyDescent="0.2">
      <c r="B34" s="48"/>
      <c r="C34" s="56"/>
      <c r="D34" s="56"/>
      <c r="E34" s="191"/>
      <c r="F34" s="191"/>
      <c r="G34" s="191"/>
      <c r="H34" s="191"/>
      <c r="I34" s="192"/>
      <c r="J34" s="192"/>
      <c r="K34" s="119"/>
      <c r="L34" s="55"/>
      <c r="M34" s="55"/>
      <c r="N34" s="48"/>
      <c r="O34" s="56"/>
      <c r="P34" s="56"/>
      <c r="Q34" s="147"/>
      <c r="AC34" s="155" t="s">
        <v>196</v>
      </c>
      <c r="AD34" s="160">
        <v>70</v>
      </c>
      <c r="AE34" s="160">
        <v>100</v>
      </c>
      <c r="AF34" s="160">
        <v>100</v>
      </c>
      <c r="AG34" s="155" t="s">
        <v>191</v>
      </c>
      <c r="AH34" s="160">
        <v>65</v>
      </c>
      <c r="AI34" s="160">
        <v>85</v>
      </c>
      <c r="AJ34" s="160">
        <v>100</v>
      </c>
      <c r="AK34" s="171">
        <v>100</v>
      </c>
      <c r="AL34" s="155" t="s">
        <v>191</v>
      </c>
      <c r="AM34" s="156" t="s">
        <v>191</v>
      </c>
      <c r="AN34" s="157"/>
    </row>
    <row r="35" spans="2:40" ht="15" x14ac:dyDescent="0.2">
      <c r="B35" s="48"/>
      <c r="C35" s="56"/>
      <c r="D35" s="56"/>
      <c r="E35" s="191"/>
      <c r="F35" s="191"/>
      <c r="G35" s="191"/>
      <c r="H35" s="191"/>
      <c r="I35" s="192"/>
      <c r="J35" s="192"/>
      <c r="K35" s="119"/>
      <c r="L35" s="55"/>
      <c r="M35" s="55"/>
      <c r="N35" s="48"/>
      <c r="O35" s="56"/>
      <c r="P35" s="56"/>
      <c r="Q35" s="147"/>
      <c r="AC35" s="172" t="s">
        <v>197</v>
      </c>
      <c r="AD35" s="160" t="s">
        <v>191</v>
      </c>
      <c r="AE35" s="160" t="s">
        <v>191</v>
      </c>
      <c r="AF35" s="160" t="s">
        <v>191</v>
      </c>
      <c r="AG35" s="155" t="s">
        <v>191</v>
      </c>
      <c r="AH35" s="155" t="s">
        <v>191</v>
      </c>
      <c r="AI35" s="155" t="s">
        <v>191</v>
      </c>
      <c r="AJ35" s="155" t="s">
        <v>191</v>
      </c>
      <c r="AK35" s="171">
        <v>100</v>
      </c>
      <c r="AL35" s="160">
        <v>100</v>
      </c>
      <c r="AM35" s="156" t="s">
        <v>191</v>
      </c>
      <c r="AN35" s="157"/>
    </row>
    <row r="36" spans="2:40" ht="15" x14ac:dyDescent="0.2">
      <c r="B36" s="48"/>
      <c r="C36" s="56"/>
      <c r="D36" s="56"/>
      <c r="E36" s="191"/>
      <c r="F36" s="191"/>
      <c r="G36" s="191"/>
      <c r="H36" s="191"/>
      <c r="I36" s="192"/>
      <c r="J36" s="192"/>
      <c r="K36" s="119"/>
      <c r="L36" s="55"/>
      <c r="M36" s="55"/>
      <c r="N36" s="48"/>
      <c r="O36" s="56"/>
      <c r="P36" s="56"/>
      <c r="Q36" s="147"/>
      <c r="AC36" s="155" t="s">
        <v>198</v>
      </c>
      <c r="AD36" s="155" t="s">
        <v>191</v>
      </c>
      <c r="AE36" s="155" t="s">
        <v>191</v>
      </c>
      <c r="AF36" s="160">
        <v>100</v>
      </c>
      <c r="AG36" s="160">
        <v>100</v>
      </c>
      <c r="AH36" s="155" t="s">
        <v>191</v>
      </c>
      <c r="AI36" s="155" t="s">
        <v>191</v>
      </c>
      <c r="AJ36" s="155" t="s">
        <v>191</v>
      </c>
      <c r="AK36" s="154" t="s">
        <v>191</v>
      </c>
      <c r="AL36" s="160">
        <v>100</v>
      </c>
      <c r="AM36" s="156" t="s">
        <v>191</v>
      </c>
      <c r="AN36" s="157"/>
    </row>
    <row r="37" spans="2:40" ht="15" x14ac:dyDescent="0.2">
      <c r="B37" s="45"/>
      <c r="C37" s="197"/>
      <c r="D37" s="197"/>
      <c r="E37" s="198"/>
      <c r="F37" s="198"/>
      <c r="G37" s="198"/>
      <c r="H37" s="198"/>
      <c r="I37" s="199"/>
      <c r="J37" s="199"/>
      <c r="K37" s="200"/>
      <c r="L37" s="201"/>
      <c r="M37" s="201"/>
      <c r="N37" s="45"/>
      <c r="O37" s="197"/>
      <c r="P37" s="197"/>
      <c r="AC37" s="155" t="s">
        <v>199</v>
      </c>
      <c r="AD37" s="160">
        <v>30</v>
      </c>
      <c r="AE37" s="160">
        <v>55</v>
      </c>
      <c r="AF37" s="160">
        <v>70</v>
      </c>
      <c r="AG37" s="160">
        <v>100</v>
      </c>
      <c r="AH37" s="160">
        <v>25</v>
      </c>
      <c r="AI37" s="160">
        <v>45</v>
      </c>
      <c r="AJ37" s="160">
        <v>60</v>
      </c>
      <c r="AK37" s="171">
        <v>70</v>
      </c>
      <c r="AL37" s="160">
        <v>100</v>
      </c>
      <c r="AM37" s="173">
        <v>100</v>
      </c>
      <c r="AN37" s="174"/>
    </row>
    <row r="38" spans="2:40" ht="15" x14ac:dyDescent="0.2">
      <c r="B38" s="45"/>
      <c r="C38" s="197"/>
      <c r="D38" s="197"/>
      <c r="E38" s="198"/>
      <c r="F38" s="198"/>
      <c r="G38" s="198"/>
      <c r="H38" s="198"/>
      <c r="I38" s="199"/>
      <c r="J38" s="199"/>
      <c r="K38" s="200"/>
      <c r="L38" s="201"/>
      <c r="M38" s="201"/>
      <c r="N38" s="45"/>
      <c r="O38" s="197"/>
      <c r="P38" s="197"/>
      <c r="AC38" s="155" t="s">
        <v>200</v>
      </c>
      <c r="AD38" s="160">
        <v>5</v>
      </c>
      <c r="AE38" s="160">
        <v>10</v>
      </c>
      <c r="AF38" s="160">
        <v>15</v>
      </c>
      <c r="AG38" s="160">
        <v>55</v>
      </c>
      <c r="AH38" s="160">
        <v>7</v>
      </c>
      <c r="AI38" s="160">
        <v>7</v>
      </c>
      <c r="AJ38" s="160">
        <v>12</v>
      </c>
      <c r="AK38" s="171">
        <v>12</v>
      </c>
      <c r="AL38" s="160">
        <v>25</v>
      </c>
      <c r="AM38" s="173">
        <v>95</v>
      </c>
      <c r="AN38" s="174"/>
    </row>
    <row r="39" spans="2:40" ht="15" x14ac:dyDescent="0.2">
      <c r="B39" s="45"/>
      <c r="C39" s="197"/>
      <c r="D39" s="197"/>
      <c r="E39" s="198"/>
      <c r="F39" s="198"/>
      <c r="G39" s="198"/>
      <c r="H39" s="198"/>
      <c r="I39" s="199"/>
      <c r="J39" s="199"/>
      <c r="K39" s="200"/>
      <c r="L39" s="201"/>
      <c r="M39" s="201"/>
      <c r="N39" s="45"/>
      <c r="O39" s="197"/>
      <c r="P39" s="197"/>
      <c r="AC39" s="155" t="s">
        <v>201</v>
      </c>
      <c r="AD39" s="155" t="s">
        <v>191</v>
      </c>
      <c r="AE39" s="155" t="s">
        <v>191</v>
      </c>
      <c r="AF39" s="155" t="s">
        <v>191</v>
      </c>
      <c r="AG39" s="155" t="s">
        <v>191</v>
      </c>
      <c r="AH39" s="155" t="s">
        <v>191</v>
      </c>
      <c r="AI39" s="155" t="s">
        <v>191</v>
      </c>
      <c r="AJ39" s="155" t="s">
        <v>191</v>
      </c>
      <c r="AK39" s="154" t="s">
        <v>191</v>
      </c>
      <c r="AL39" s="155" t="s">
        <v>191</v>
      </c>
      <c r="AM39" s="156" t="s">
        <v>191</v>
      </c>
      <c r="AN39" s="174"/>
    </row>
    <row r="40" spans="2:40" ht="15" x14ac:dyDescent="0.2">
      <c r="B40" s="45"/>
      <c r="C40" s="202"/>
      <c r="D40" s="202"/>
      <c r="E40" s="202"/>
      <c r="F40" s="202"/>
      <c r="G40" s="202"/>
      <c r="H40" s="202"/>
      <c r="I40" s="202"/>
      <c r="J40" s="202"/>
      <c r="K40" s="202"/>
      <c r="L40" s="202"/>
      <c r="M40" s="45"/>
      <c r="N40" s="45"/>
      <c r="O40" s="45"/>
      <c r="P40" s="45"/>
      <c r="AC40" s="155" t="s">
        <v>202</v>
      </c>
      <c r="AD40" s="155" t="s">
        <v>191</v>
      </c>
      <c r="AE40" s="155" t="s">
        <v>191</v>
      </c>
      <c r="AF40" s="155" t="s">
        <v>191</v>
      </c>
      <c r="AG40" s="160">
        <v>10</v>
      </c>
      <c r="AH40" s="155" t="s">
        <v>191</v>
      </c>
      <c r="AI40" s="155" t="s">
        <v>191</v>
      </c>
      <c r="AJ40" s="155" t="s">
        <v>191</v>
      </c>
      <c r="AK40" s="154" t="s">
        <v>191</v>
      </c>
      <c r="AL40" s="155" t="s">
        <v>191</v>
      </c>
      <c r="AM40" s="156" t="s">
        <v>191</v>
      </c>
      <c r="AN40" s="174"/>
    </row>
    <row r="41" spans="2:40" ht="15" x14ac:dyDescent="0.2">
      <c r="B41" s="45"/>
      <c r="C41" s="202"/>
      <c r="D41" s="202"/>
      <c r="E41" s="202"/>
      <c r="F41" s="202"/>
      <c r="G41" s="202"/>
      <c r="H41" s="202"/>
      <c r="I41" s="202"/>
      <c r="J41" s="202"/>
      <c r="K41" s="202"/>
      <c r="L41" s="202"/>
      <c r="M41" s="45"/>
      <c r="N41" s="45"/>
      <c r="O41" s="45"/>
      <c r="P41" s="45"/>
      <c r="AC41" s="175" t="s">
        <v>203</v>
      </c>
      <c r="AD41" s="175" t="s">
        <v>191</v>
      </c>
      <c r="AE41" s="175" t="s">
        <v>191</v>
      </c>
      <c r="AF41" s="175" t="s">
        <v>191</v>
      </c>
      <c r="AG41" s="176">
        <v>5</v>
      </c>
      <c r="AH41" s="175" t="s">
        <v>191</v>
      </c>
      <c r="AI41" s="175" t="s">
        <v>191</v>
      </c>
      <c r="AJ41" s="175" t="s">
        <v>191</v>
      </c>
      <c r="AK41" s="177" t="s">
        <v>191</v>
      </c>
      <c r="AL41" s="175" t="s">
        <v>191</v>
      </c>
      <c r="AM41" s="178" t="s">
        <v>191</v>
      </c>
      <c r="AN41" s="174"/>
    </row>
    <row r="42" spans="2:40" ht="15" x14ac:dyDescent="0.2">
      <c r="B42" s="45"/>
      <c r="C42" s="45"/>
      <c r="D42" s="45"/>
      <c r="E42" s="45"/>
      <c r="F42" s="45"/>
      <c r="G42" s="45"/>
      <c r="H42" s="45"/>
      <c r="I42" s="45"/>
      <c r="J42" s="45"/>
      <c r="K42" s="45"/>
      <c r="L42" s="45"/>
      <c r="M42" s="45"/>
      <c r="N42" s="45"/>
      <c r="O42" s="45"/>
      <c r="P42" s="45"/>
      <c r="AC42" s="178"/>
      <c r="AD42" s="183"/>
      <c r="AE42" s="183"/>
      <c r="AF42" s="183"/>
      <c r="AG42" s="183"/>
      <c r="AH42" s="183"/>
      <c r="AI42" s="183"/>
      <c r="AJ42" s="183"/>
      <c r="AK42" s="183"/>
      <c r="AL42" s="183"/>
      <c r="AM42" s="183"/>
      <c r="AN42" s="184"/>
    </row>
    <row r="43" spans="2:40" ht="15" x14ac:dyDescent="0.2">
      <c r="B43" s="45"/>
      <c r="C43" s="45"/>
      <c r="D43" s="45"/>
      <c r="E43" s="45"/>
      <c r="F43" s="45"/>
      <c r="G43" s="45"/>
      <c r="H43" s="45"/>
      <c r="I43" s="45"/>
      <c r="J43" s="45"/>
      <c r="K43" s="45"/>
      <c r="L43" s="45"/>
      <c r="M43" s="45"/>
      <c r="N43" s="45"/>
      <c r="O43" s="45"/>
      <c r="P43" s="45"/>
      <c r="AC43" s="185"/>
      <c r="AD43" s="185"/>
      <c r="AE43" s="184"/>
      <c r="AF43" s="184"/>
      <c r="AG43" s="184"/>
      <c r="AH43" s="185"/>
      <c r="AI43" s="185"/>
      <c r="AJ43" s="185"/>
      <c r="AK43" s="185"/>
      <c r="AL43" s="185"/>
      <c r="AM43" s="185"/>
      <c r="AN43" s="185"/>
    </row>
    <row r="44" spans="2:40" ht="15" x14ac:dyDescent="0.2">
      <c r="B44" s="45"/>
      <c r="C44" s="45"/>
      <c r="D44" s="45"/>
      <c r="E44" s="45"/>
      <c r="F44" s="45"/>
      <c r="G44" s="45"/>
      <c r="H44" s="45"/>
      <c r="I44" s="45"/>
      <c r="J44" s="45"/>
      <c r="K44" s="45"/>
      <c r="L44" s="45"/>
      <c r="M44" s="45"/>
      <c r="N44" s="45"/>
      <c r="O44" s="45"/>
      <c r="P44" s="45"/>
      <c r="AC44" s="185"/>
      <c r="AD44" s="185"/>
      <c r="AE44" s="185"/>
      <c r="AF44" s="185"/>
      <c r="AG44" s="184"/>
      <c r="AH44" s="185"/>
      <c r="AI44" s="185"/>
      <c r="AJ44" s="185"/>
      <c r="AK44" s="185"/>
      <c r="AL44" s="185"/>
      <c r="AM44" s="185"/>
      <c r="AN44" s="185"/>
    </row>
    <row r="45" spans="2:40" ht="15" x14ac:dyDescent="0.2">
      <c r="B45" s="45"/>
      <c r="C45" s="45"/>
      <c r="D45" s="45"/>
      <c r="E45" s="45"/>
      <c r="F45" s="45"/>
      <c r="G45" s="45"/>
      <c r="H45" s="45"/>
      <c r="I45" s="45"/>
      <c r="J45" s="45"/>
      <c r="K45" s="45"/>
      <c r="L45" s="45"/>
      <c r="M45" s="45"/>
      <c r="N45" s="45"/>
      <c r="O45" s="45"/>
      <c r="P45" s="45"/>
      <c r="AC45" s="185"/>
      <c r="AD45" s="185"/>
      <c r="AE45" s="185"/>
      <c r="AF45" s="185"/>
      <c r="AG45" s="184"/>
      <c r="AH45" s="185"/>
      <c r="AI45" s="185"/>
      <c r="AJ45" s="185"/>
      <c r="AK45" s="185"/>
      <c r="AL45" s="185"/>
      <c r="AM45" s="185"/>
      <c r="AN45" s="185"/>
    </row>
    <row r="46" spans="2:40" ht="15" x14ac:dyDescent="0.2">
      <c r="B46" s="45"/>
      <c r="C46" s="45"/>
      <c r="D46" s="45"/>
      <c r="E46" s="45"/>
      <c r="F46" s="45"/>
      <c r="G46" s="45"/>
      <c r="H46" s="45"/>
      <c r="I46" s="45"/>
      <c r="J46" s="45"/>
      <c r="K46" s="45"/>
      <c r="L46" s="45"/>
      <c r="M46" s="45"/>
      <c r="N46" s="45"/>
      <c r="O46" s="45"/>
      <c r="P46" s="45"/>
    </row>
    <row r="47" spans="2:40" ht="15" x14ac:dyDescent="0.2">
      <c r="B47" s="45"/>
      <c r="C47" s="45"/>
      <c r="D47" s="45"/>
      <c r="E47" s="45"/>
      <c r="F47" s="45"/>
      <c r="G47" s="45"/>
      <c r="H47" s="45"/>
      <c r="I47" s="45"/>
      <c r="J47" s="45"/>
      <c r="K47" s="45"/>
      <c r="L47" s="45"/>
      <c r="M47" s="45"/>
      <c r="N47" s="45"/>
      <c r="O47" s="45"/>
      <c r="P47" s="45"/>
    </row>
    <row r="48" spans="2:40" ht="15" x14ac:dyDescent="0.2">
      <c r="B48" s="45"/>
      <c r="C48" s="45"/>
      <c r="D48" s="45"/>
      <c r="E48" s="45"/>
      <c r="F48" s="45"/>
      <c r="G48" s="45"/>
      <c r="H48" s="45"/>
      <c r="I48" s="45"/>
      <c r="J48" s="45"/>
      <c r="K48" s="45"/>
      <c r="L48" s="45"/>
      <c r="M48" s="45"/>
      <c r="N48" s="45"/>
      <c r="O48" s="45"/>
      <c r="P48" s="45"/>
    </row>
    <row r="49" spans="2:16" ht="15" x14ac:dyDescent="0.2">
      <c r="B49" s="45"/>
      <c r="C49" s="45"/>
      <c r="D49" s="45"/>
      <c r="E49" s="45"/>
      <c r="F49" s="45"/>
      <c r="G49" s="45"/>
      <c r="H49" s="45"/>
      <c r="I49" s="45"/>
      <c r="J49" s="45"/>
      <c r="K49" s="45"/>
      <c r="L49" s="45"/>
      <c r="M49" s="45"/>
      <c r="N49" s="45"/>
      <c r="O49" s="45"/>
      <c r="P49" s="45"/>
    </row>
    <row r="50" spans="2:16" ht="15" x14ac:dyDescent="0.2">
      <c r="B50" s="45"/>
      <c r="C50" s="45"/>
      <c r="D50" s="45"/>
      <c r="E50" s="45"/>
      <c r="F50" s="45"/>
      <c r="G50" s="45"/>
      <c r="H50" s="45"/>
      <c r="I50" s="45"/>
      <c r="J50" s="45"/>
      <c r="K50" s="45"/>
      <c r="L50" s="45"/>
      <c r="M50" s="45"/>
      <c r="N50" s="45"/>
      <c r="O50" s="45"/>
      <c r="P50" s="45"/>
    </row>
    <row r="51" spans="2:16" ht="15" x14ac:dyDescent="0.2">
      <c r="B51" s="45"/>
      <c r="C51" s="45"/>
      <c r="D51" s="45"/>
      <c r="E51" s="45"/>
      <c r="F51" s="45"/>
      <c r="G51" s="45"/>
      <c r="H51" s="45"/>
      <c r="I51" s="45"/>
      <c r="J51" s="45"/>
      <c r="K51" s="45"/>
      <c r="L51" s="45"/>
      <c r="M51" s="45"/>
      <c r="N51" s="45"/>
      <c r="O51" s="45"/>
      <c r="P51" s="45"/>
    </row>
    <row r="52" spans="2:16" ht="15" x14ac:dyDescent="0.2">
      <c r="B52" s="45"/>
      <c r="C52" s="45"/>
      <c r="D52" s="45"/>
      <c r="E52" s="45"/>
      <c r="F52" s="45"/>
      <c r="G52" s="45"/>
      <c r="H52" s="45"/>
      <c r="I52" s="45"/>
      <c r="J52" s="45"/>
      <c r="K52" s="45"/>
      <c r="L52" s="45"/>
      <c r="M52" s="45"/>
      <c r="N52" s="45"/>
      <c r="O52" s="45"/>
      <c r="P52" s="45"/>
    </row>
    <row r="53" spans="2:16" ht="15" x14ac:dyDescent="0.2">
      <c r="B53" s="45"/>
      <c r="C53" s="45"/>
      <c r="D53" s="45"/>
      <c r="E53" s="45"/>
      <c r="F53" s="45"/>
      <c r="G53" s="45"/>
      <c r="H53" s="45"/>
      <c r="I53" s="45"/>
      <c r="J53" s="45"/>
      <c r="K53" s="45"/>
      <c r="L53" s="45"/>
      <c r="M53" s="45"/>
      <c r="N53" s="45"/>
      <c r="O53" s="45"/>
      <c r="P53" s="45"/>
    </row>
    <row r="54" spans="2:16" ht="15" x14ac:dyDescent="0.2">
      <c r="B54" s="45"/>
      <c r="C54" s="45"/>
      <c r="D54" s="45"/>
      <c r="E54" s="45"/>
      <c r="F54" s="45"/>
      <c r="G54" s="45"/>
      <c r="H54" s="45"/>
      <c r="I54" s="45"/>
      <c r="J54" s="45"/>
      <c r="K54" s="45"/>
      <c r="L54" s="45"/>
      <c r="M54" s="45"/>
      <c r="N54" s="45"/>
      <c r="O54" s="45"/>
      <c r="P54" s="45"/>
    </row>
    <row r="55" spans="2:16" ht="15" x14ac:dyDescent="0.2">
      <c r="B55" s="45"/>
      <c r="C55" s="45"/>
      <c r="D55" s="45"/>
      <c r="E55" s="45"/>
      <c r="F55" s="45"/>
      <c r="G55" s="45"/>
      <c r="H55" s="45"/>
      <c r="I55" s="45"/>
      <c r="J55" s="45"/>
      <c r="K55" s="45"/>
      <c r="L55" s="45"/>
      <c r="M55" s="45"/>
      <c r="N55" s="45"/>
      <c r="O55" s="45"/>
      <c r="P55" s="45"/>
    </row>
  </sheetData>
  <sheetProtection password="E537" sheet="1" selectLockedCells="1"/>
  <mergeCells count="68">
    <mergeCell ref="D6:G6"/>
    <mergeCell ref="I6:M6"/>
    <mergeCell ref="N6:Q6"/>
    <mergeCell ref="E8:F8"/>
    <mergeCell ref="G8:H8"/>
    <mergeCell ref="I8:J8"/>
    <mergeCell ref="L8:M8"/>
    <mergeCell ref="O8:P8"/>
    <mergeCell ref="E10:F10"/>
    <mergeCell ref="G10:H10"/>
    <mergeCell ref="I10:J10"/>
    <mergeCell ref="E11:F11"/>
    <mergeCell ref="G11:H11"/>
    <mergeCell ref="I11:J11"/>
    <mergeCell ref="C13:C24"/>
    <mergeCell ref="E13:F13"/>
    <mergeCell ref="G13:H13"/>
    <mergeCell ref="I13:J13"/>
    <mergeCell ref="K13:M13"/>
    <mergeCell ref="E14:F14"/>
    <mergeCell ref="G14:H14"/>
    <mergeCell ref="I14:J14"/>
    <mergeCell ref="K14:M14"/>
    <mergeCell ref="E15:F15"/>
    <mergeCell ref="G15:H15"/>
    <mergeCell ref="I15:J15"/>
    <mergeCell ref="K15:M15"/>
    <mergeCell ref="E16:F16"/>
    <mergeCell ref="G16:H16"/>
    <mergeCell ref="I16:J16"/>
    <mergeCell ref="K11:M12"/>
    <mergeCell ref="N11:P12"/>
    <mergeCell ref="E12:F12"/>
    <mergeCell ref="G12:H12"/>
    <mergeCell ref="I12:J12"/>
    <mergeCell ref="K16:M16"/>
    <mergeCell ref="E17:F17"/>
    <mergeCell ref="G17:H17"/>
    <mergeCell ref="I17:J17"/>
    <mergeCell ref="K17:M17"/>
    <mergeCell ref="E18:F18"/>
    <mergeCell ref="G18:H18"/>
    <mergeCell ref="I18:J18"/>
    <mergeCell ref="K18:M18"/>
    <mergeCell ref="E19:F19"/>
    <mergeCell ref="G19:H19"/>
    <mergeCell ref="I19:J19"/>
    <mergeCell ref="K19:M19"/>
    <mergeCell ref="E20:F20"/>
    <mergeCell ref="G20:H20"/>
    <mergeCell ref="I20:J20"/>
    <mergeCell ref="K20:M20"/>
    <mergeCell ref="E21:F21"/>
    <mergeCell ref="G21:H21"/>
    <mergeCell ref="I21:J21"/>
    <mergeCell ref="K21:M21"/>
    <mergeCell ref="E24:F24"/>
    <mergeCell ref="G24:H24"/>
    <mergeCell ref="I24:J24"/>
    <mergeCell ref="K24:M24"/>
    <mergeCell ref="E22:F22"/>
    <mergeCell ref="G22:H22"/>
    <mergeCell ref="I22:J22"/>
    <mergeCell ref="K22:M22"/>
    <mergeCell ref="E23:F23"/>
    <mergeCell ref="G23:H23"/>
    <mergeCell ref="I23:J23"/>
    <mergeCell ref="K23:M23"/>
  </mergeCells>
  <pageMargins left="0" right="0" top="0.5" bottom="0.5" header="0" footer="0.5"/>
  <pageSetup orientation="landscape" blackAndWhite="1"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S181"/>
  <sheetViews>
    <sheetView zoomScaleNormal="100" workbookViewId="0">
      <selection activeCell="E6" sqref="E6:G6"/>
    </sheetView>
  </sheetViews>
  <sheetFormatPr defaultRowHeight="15" x14ac:dyDescent="0.25"/>
  <cols>
    <col min="1" max="1" width="6.7109375" style="1" customWidth="1"/>
    <col min="2" max="2" width="7" style="1" customWidth="1"/>
    <col min="3" max="3" width="8.7109375" style="1" customWidth="1"/>
    <col min="4" max="6" width="7" style="1" customWidth="1"/>
    <col min="7" max="9" width="10" style="1" customWidth="1"/>
    <col min="10" max="10" width="6.7109375" style="1" customWidth="1"/>
    <col min="11" max="12" width="10" style="1" customWidth="1"/>
    <col min="13" max="13" width="7" style="1" customWidth="1"/>
    <col min="14" max="14" width="8.7109375" style="1" customWidth="1"/>
    <col min="15" max="17" width="7" style="1" customWidth="1"/>
    <col min="18" max="20" width="10" style="1" customWidth="1"/>
    <col min="21" max="21" width="6.7109375" style="1" customWidth="1"/>
    <col min="22" max="23" width="10" style="1" customWidth="1"/>
    <col min="24" max="24" width="7" style="1" customWidth="1"/>
    <col min="25" max="25" width="8.7109375" style="1" customWidth="1"/>
    <col min="26" max="28" width="7" style="1" customWidth="1"/>
    <col min="29" max="31" width="10" style="1" customWidth="1"/>
    <col min="32" max="32" width="6.7109375" style="1" customWidth="1"/>
    <col min="33" max="34" width="10" style="1" customWidth="1"/>
    <col min="35" max="35" width="7" style="1" customWidth="1"/>
    <col min="36" max="36" width="8.7109375" style="1" customWidth="1"/>
    <col min="37" max="39" width="7" style="1" customWidth="1"/>
    <col min="40" max="42" width="10" style="1" customWidth="1"/>
    <col min="43" max="43" width="6.7109375" style="1" customWidth="1"/>
    <col min="44" max="45" width="10" style="1" customWidth="1"/>
    <col min="46" max="16384" width="9.140625" style="1"/>
  </cols>
  <sheetData>
    <row r="2" spans="2:45" x14ac:dyDescent="0.25">
      <c r="B2" s="38"/>
      <c r="C2" s="22"/>
      <c r="D2" s="22"/>
      <c r="E2" s="22"/>
      <c r="F2" s="22"/>
      <c r="G2" s="22"/>
      <c r="H2" s="22"/>
      <c r="I2" s="22"/>
      <c r="J2" s="22"/>
      <c r="K2" s="22"/>
      <c r="L2" s="204"/>
      <c r="M2" s="38"/>
      <c r="N2" s="22"/>
      <c r="O2" s="22"/>
      <c r="P2" s="22"/>
      <c r="Q2" s="22"/>
      <c r="R2" s="22"/>
      <c r="S2" s="22"/>
      <c r="T2" s="22"/>
      <c r="U2" s="22"/>
      <c r="V2" s="22"/>
      <c r="W2" s="204"/>
      <c r="X2" s="38"/>
      <c r="Y2" s="22"/>
      <c r="Z2" s="22"/>
      <c r="AA2" s="22"/>
      <c r="AB2" s="22"/>
      <c r="AC2" s="22"/>
      <c r="AD2" s="22"/>
      <c r="AE2" s="22"/>
      <c r="AF2" s="22"/>
      <c r="AG2" s="22"/>
      <c r="AH2" s="204"/>
      <c r="AI2" s="38"/>
      <c r="AJ2" s="22"/>
      <c r="AK2" s="22"/>
      <c r="AL2" s="22"/>
      <c r="AM2" s="22"/>
      <c r="AN2" s="22"/>
      <c r="AO2" s="22"/>
      <c r="AP2" s="22"/>
      <c r="AQ2" s="22"/>
      <c r="AR2" s="22"/>
      <c r="AS2" s="204"/>
    </row>
    <row r="3" spans="2:45" ht="15.75" x14ac:dyDescent="0.25">
      <c r="B3" s="38"/>
      <c r="C3" s="22"/>
      <c r="D3" s="3" t="s">
        <v>15</v>
      </c>
      <c r="E3" s="4"/>
      <c r="F3" s="4"/>
      <c r="G3" s="4"/>
      <c r="H3" s="4"/>
      <c r="I3" s="4"/>
      <c r="J3" s="4"/>
      <c r="K3" s="4"/>
      <c r="L3" s="205" t="s">
        <v>51</v>
      </c>
      <c r="M3" s="38"/>
      <c r="N3" s="22"/>
      <c r="O3" s="3" t="s">
        <v>15</v>
      </c>
      <c r="P3" s="4"/>
      <c r="Q3" s="4"/>
      <c r="R3" s="4"/>
      <c r="S3" s="4"/>
      <c r="T3" s="4"/>
      <c r="U3" s="4"/>
      <c r="V3" s="4"/>
      <c r="W3" s="205" t="s">
        <v>51</v>
      </c>
      <c r="X3" s="38"/>
      <c r="Y3" s="22"/>
      <c r="Z3" s="3" t="s">
        <v>15</v>
      </c>
      <c r="AA3" s="4"/>
      <c r="AB3" s="4"/>
      <c r="AC3" s="4"/>
      <c r="AD3" s="4"/>
      <c r="AE3" s="4"/>
      <c r="AF3" s="4"/>
      <c r="AG3" s="4"/>
      <c r="AH3" s="205" t="s">
        <v>51</v>
      </c>
      <c r="AI3" s="38"/>
      <c r="AJ3" s="22"/>
      <c r="AK3" s="3" t="s">
        <v>15</v>
      </c>
      <c r="AL3" s="4"/>
      <c r="AM3" s="4"/>
      <c r="AN3" s="4"/>
      <c r="AO3" s="4"/>
      <c r="AP3" s="4"/>
      <c r="AQ3" s="4"/>
      <c r="AR3" s="4"/>
      <c r="AS3" s="205" t="s">
        <v>51</v>
      </c>
    </row>
    <row r="4" spans="2:45" ht="23.25" x14ac:dyDescent="0.35">
      <c r="B4" s="38"/>
      <c r="C4" s="22"/>
      <c r="D4" s="2" t="s">
        <v>44</v>
      </c>
      <c r="E4" s="22"/>
      <c r="F4" s="22"/>
      <c r="G4" s="22"/>
      <c r="H4" s="22"/>
      <c r="I4" s="22"/>
      <c r="J4" s="22"/>
      <c r="K4" s="22"/>
      <c r="L4" s="204"/>
      <c r="M4" s="38"/>
      <c r="N4" s="22"/>
      <c r="O4" s="2" t="s">
        <v>44</v>
      </c>
      <c r="P4" s="22"/>
      <c r="Q4" s="22"/>
      <c r="R4" s="22"/>
      <c r="S4" s="22"/>
      <c r="T4" s="22"/>
      <c r="U4" s="22"/>
      <c r="V4" s="22"/>
      <c r="W4" s="204"/>
      <c r="X4" s="38"/>
      <c r="Y4" s="22"/>
      <c r="Z4" s="2" t="s">
        <v>44</v>
      </c>
      <c r="AA4" s="22"/>
      <c r="AB4" s="22"/>
      <c r="AC4" s="22"/>
      <c r="AD4" s="22"/>
      <c r="AE4" s="22"/>
      <c r="AF4" s="22"/>
      <c r="AG4" s="22"/>
      <c r="AH4" s="204"/>
      <c r="AI4" s="38"/>
      <c r="AJ4" s="22"/>
      <c r="AK4" s="2" t="s">
        <v>44</v>
      </c>
      <c r="AL4" s="22"/>
      <c r="AM4" s="22"/>
      <c r="AN4" s="22"/>
      <c r="AO4" s="22"/>
      <c r="AP4" s="22"/>
      <c r="AQ4" s="22"/>
      <c r="AR4" s="22"/>
      <c r="AS4" s="204"/>
    </row>
    <row r="5" spans="2:45" x14ac:dyDescent="0.25">
      <c r="B5" s="38"/>
      <c r="C5" s="22"/>
      <c r="D5" s="22"/>
      <c r="E5" s="22"/>
      <c r="F5" s="22"/>
      <c r="G5" s="22"/>
      <c r="H5" s="22"/>
      <c r="I5" s="22"/>
      <c r="J5" s="22"/>
      <c r="K5" s="22"/>
      <c r="L5" s="204"/>
      <c r="M5" s="38"/>
      <c r="N5" s="22"/>
      <c r="O5" s="22"/>
      <c r="P5" s="22"/>
      <c r="Q5" s="22"/>
      <c r="R5" s="22"/>
      <c r="S5" s="22"/>
      <c r="T5" s="22"/>
      <c r="U5" s="22"/>
      <c r="V5" s="22"/>
      <c r="W5" s="204"/>
      <c r="X5" s="38"/>
      <c r="Y5" s="22"/>
      <c r="Z5" s="22"/>
      <c r="AA5" s="22"/>
      <c r="AB5" s="22"/>
      <c r="AC5" s="22"/>
      <c r="AD5" s="22"/>
      <c r="AE5" s="22"/>
      <c r="AF5" s="22"/>
      <c r="AG5" s="22"/>
      <c r="AH5" s="204"/>
      <c r="AI5" s="38"/>
      <c r="AJ5" s="22"/>
      <c r="AK5" s="22"/>
      <c r="AL5" s="22"/>
      <c r="AM5" s="22"/>
      <c r="AN5" s="22"/>
      <c r="AO5" s="22"/>
      <c r="AP5" s="22"/>
      <c r="AQ5" s="22"/>
      <c r="AR5" s="22"/>
      <c r="AS5" s="204"/>
    </row>
    <row r="6" spans="2:45" x14ac:dyDescent="0.25">
      <c r="B6" s="356" t="s">
        <v>21</v>
      </c>
      <c r="C6" s="357"/>
      <c r="D6" s="357"/>
      <c r="E6" s="358"/>
      <c r="F6" s="358"/>
      <c r="G6" s="358"/>
      <c r="H6" s="16"/>
      <c r="I6" s="16"/>
      <c r="J6" s="16"/>
      <c r="K6" s="16"/>
      <c r="L6" s="203"/>
      <c r="M6" s="356" t="s">
        <v>21</v>
      </c>
      <c r="N6" s="357"/>
      <c r="O6" s="357"/>
      <c r="P6" s="358"/>
      <c r="Q6" s="358"/>
      <c r="R6" s="358"/>
      <c r="S6" s="16"/>
      <c r="T6" s="16"/>
      <c r="U6" s="16"/>
      <c r="V6" s="16"/>
      <c r="W6" s="203"/>
      <c r="X6" s="356" t="s">
        <v>21</v>
      </c>
      <c r="Y6" s="357"/>
      <c r="Z6" s="357"/>
      <c r="AA6" s="358"/>
      <c r="AB6" s="358"/>
      <c r="AC6" s="358"/>
      <c r="AD6" s="16"/>
      <c r="AE6" s="16"/>
      <c r="AF6" s="16"/>
      <c r="AG6" s="16"/>
      <c r="AH6" s="203"/>
      <c r="AI6" s="356" t="s">
        <v>21</v>
      </c>
      <c r="AJ6" s="357"/>
      <c r="AK6" s="357"/>
      <c r="AL6" s="358"/>
      <c r="AM6" s="358"/>
      <c r="AN6" s="358"/>
      <c r="AO6" s="16"/>
      <c r="AP6" s="16"/>
      <c r="AQ6" s="16"/>
      <c r="AR6" s="16"/>
      <c r="AS6" s="203"/>
    </row>
    <row r="7" spans="2:45" x14ac:dyDescent="0.25">
      <c r="B7" s="356" t="s">
        <v>22</v>
      </c>
      <c r="C7" s="357"/>
      <c r="D7" s="357"/>
      <c r="E7" s="359"/>
      <c r="F7" s="359"/>
      <c r="G7" s="359"/>
      <c r="H7" s="16"/>
      <c r="I7" s="16"/>
      <c r="J7" s="16"/>
      <c r="K7" s="16"/>
      <c r="L7" s="206"/>
      <c r="M7" s="356" t="s">
        <v>22</v>
      </c>
      <c r="N7" s="357"/>
      <c r="O7" s="357"/>
      <c r="P7" s="359"/>
      <c r="Q7" s="359"/>
      <c r="R7" s="359"/>
      <c r="S7" s="16"/>
      <c r="T7" s="16"/>
      <c r="U7" s="16"/>
      <c r="V7" s="16"/>
      <c r="W7" s="206"/>
      <c r="X7" s="356" t="s">
        <v>22</v>
      </c>
      <c r="Y7" s="357"/>
      <c r="Z7" s="357"/>
      <c r="AA7" s="359"/>
      <c r="AB7" s="359"/>
      <c r="AC7" s="359"/>
      <c r="AD7" s="16"/>
      <c r="AE7" s="16"/>
      <c r="AF7" s="16"/>
      <c r="AG7" s="16"/>
      <c r="AH7" s="206"/>
      <c r="AI7" s="356" t="s">
        <v>22</v>
      </c>
      <c r="AJ7" s="357"/>
      <c r="AK7" s="357"/>
      <c r="AL7" s="359"/>
      <c r="AM7" s="359"/>
      <c r="AN7" s="359"/>
      <c r="AO7" s="16"/>
      <c r="AP7" s="16"/>
      <c r="AQ7" s="16"/>
      <c r="AR7" s="16"/>
      <c r="AS7" s="206"/>
    </row>
    <row r="8" spans="2:45" x14ac:dyDescent="0.25">
      <c r="B8" s="356" t="s">
        <v>23</v>
      </c>
      <c r="C8" s="357"/>
      <c r="D8" s="357"/>
      <c r="E8" s="358"/>
      <c r="F8" s="358"/>
      <c r="G8" s="36" t="s">
        <v>13</v>
      </c>
      <c r="H8" s="16"/>
      <c r="I8" s="16"/>
      <c r="J8" s="16"/>
      <c r="K8" s="16"/>
      <c r="L8" s="207"/>
      <c r="M8" s="356" t="s">
        <v>23</v>
      </c>
      <c r="N8" s="357"/>
      <c r="O8" s="357"/>
      <c r="P8" s="358"/>
      <c r="Q8" s="358"/>
      <c r="R8" s="36" t="s">
        <v>13</v>
      </c>
      <c r="S8" s="16"/>
      <c r="T8" s="16"/>
      <c r="U8" s="16"/>
      <c r="V8" s="16"/>
      <c r="W8" s="207"/>
      <c r="X8" s="356" t="s">
        <v>23</v>
      </c>
      <c r="Y8" s="357"/>
      <c r="Z8" s="357"/>
      <c r="AA8" s="358"/>
      <c r="AB8" s="358"/>
      <c r="AC8" s="36" t="s">
        <v>13</v>
      </c>
      <c r="AD8" s="16"/>
      <c r="AE8" s="16"/>
      <c r="AF8" s="16"/>
      <c r="AG8" s="16"/>
      <c r="AH8" s="207"/>
      <c r="AI8" s="356" t="s">
        <v>23</v>
      </c>
      <c r="AJ8" s="357"/>
      <c r="AK8" s="357"/>
      <c r="AL8" s="358"/>
      <c r="AM8" s="358"/>
      <c r="AN8" s="36" t="s">
        <v>13</v>
      </c>
      <c r="AO8" s="16"/>
      <c r="AP8" s="16"/>
      <c r="AQ8" s="16"/>
      <c r="AR8" s="16"/>
      <c r="AS8" s="207"/>
    </row>
    <row r="9" spans="2:45" x14ac:dyDescent="0.25">
      <c r="B9" s="213"/>
      <c r="C9" s="16"/>
      <c r="D9" s="16"/>
      <c r="E9" s="21"/>
      <c r="F9" s="21"/>
      <c r="G9" s="22"/>
      <c r="H9" s="208"/>
      <c r="I9" s="208"/>
      <c r="J9" s="208"/>
      <c r="K9" s="208"/>
      <c r="L9" s="209"/>
      <c r="M9" s="213"/>
      <c r="N9" s="16"/>
      <c r="O9" s="16"/>
      <c r="P9" s="21"/>
      <c r="Q9" s="21"/>
      <c r="R9" s="22"/>
      <c r="S9" s="208"/>
      <c r="T9" s="208"/>
      <c r="U9" s="208"/>
      <c r="V9" s="208"/>
      <c r="W9" s="209"/>
      <c r="X9" s="213"/>
      <c r="Y9" s="16"/>
      <c r="Z9" s="16"/>
      <c r="AA9" s="21"/>
      <c r="AB9" s="21"/>
      <c r="AC9" s="22"/>
      <c r="AD9" s="208"/>
      <c r="AE9" s="208"/>
      <c r="AF9" s="208"/>
      <c r="AG9" s="208"/>
      <c r="AH9" s="209"/>
      <c r="AI9" s="213"/>
      <c r="AJ9" s="16"/>
      <c r="AK9" s="16"/>
      <c r="AL9" s="21"/>
      <c r="AM9" s="21"/>
      <c r="AN9" s="22"/>
      <c r="AO9" s="208"/>
      <c r="AP9" s="208"/>
      <c r="AQ9" s="208"/>
      <c r="AR9" s="208"/>
      <c r="AS9" s="209"/>
    </row>
    <row r="10" spans="2:45" ht="15.75" x14ac:dyDescent="0.25">
      <c r="B10" s="360" t="s">
        <v>16</v>
      </c>
      <c r="C10" s="361"/>
      <c r="D10" s="361"/>
      <c r="E10" s="361"/>
      <c r="F10" s="361"/>
      <c r="G10" s="361"/>
      <c r="H10" s="361"/>
      <c r="I10" s="361"/>
      <c r="J10" s="361"/>
      <c r="K10" s="361"/>
      <c r="L10" s="362"/>
      <c r="M10" s="360" t="s">
        <v>16</v>
      </c>
      <c r="N10" s="361"/>
      <c r="O10" s="361"/>
      <c r="P10" s="361"/>
      <c r="Q10" s="361"/>
      <c r="R10" s="361"/>
      <c r="S10" s="361"/>
      <c r="T10" s="361"/>
      <c r="U10" s="361"/>
      <c r="V10" s="361"/>
      <c r="W10" s="362"/>
      <c r="X10" s="360" t="s">
        <v>16</v>
      </c>
      <c r="Y10" s="361"/>
      <c r="Z10" s="361"/>
      <c r="AA10" s="361"/>
      <c r="AB10" s="361"/>
      <c r="AC10" s="361"/>
      <c r="AD10" s="361"/>
      <c r="AE10" s="361"/>
      <c r="AF10" s="361"/>
      <c r="AG10" s="361"/>
      <c r="AH10" s="362"/>
      <c r="AI10" s="360" t="s">
        <v>16</v>
      </c>
      <c r="AJ10" s="361"/>
      <c r="AK10" s="361"/>
      <c r="AL10" s="361"/>
      <c r="AM10" s="361"/>
      <c r="AN10" s="361"/>
      <c r="AO10" s="361"/>
      <c r="AP10" s="361"/>
      <c r="AQ10" s="361"/>
      <c r="AR10" s="361"/>
      <c r="AS10" s="362"/>
    </row>
    <row r="11" spans="2:45" x14ac:dyDescent="0.25">
      <c r="B11" s="5"/>
      <c r="C11" s="5"/>
      <c r="D11" s="5"/>
      <c r="E11" s="5"/>
      <c r="F11" s="5" t="s">
        <v>0</v>
      </c>
      <c r="G11" s="5" t="s">
        <v>24</v>
      </c>
      <c r="H11" s="5" t="s">
        <v>24</v>
      </c>
      <c r="I11" s="5" t="s">
        <v>24</v>
      </c>
      <c r="J11" s="5"/>
      <c r="K11" s="5" t="s">
        <v>62</v>
      </c>
      <c r="L11" s="5" t="s">
        <v>17</v>
      </c>
      <c r="M11" s="5"/>
      <c r="N11" s="5"/>
      <c r="O11" s="5"/>
      <c r="P11" s="5"/>
      <c r="Q11" s="5" t="s">
        <v>0</v>
      </c>
      <c r="R11" s="5" t="s">
        <v>24</v>
      </c>
      <c r="S11" s="5" t="s">
        <v>24</v>
      </c>
      <c r="T11" s="5" t="s">
        <v>24</v>
      </c>
      <c r="U11" s="5"/>
      <c r="V11" s="5" t="s">
        <v>62</v>
      </c>
      <c r="W11" s="5" t="s">
        <v>17</v>
      </c>
      <c r="X11" s="5"/>
      <c r="Y11" s="5"/>
      <c r="Z11" s="5"/>
      <c r="AA11" s="5"/>
      <c r="AB11" s="5" t="s">
        <v>0</v>
      </c>
      <c r="AC11" s="5" t="s">
        <v>24</v>
      </c>
      <c r="AD11" s="5" t="s">
        <v>24</v>
      </c>
      <c r="AE11" s="5" t="s">
        <v>24</v>
      </c>
      <c r="AF11" s="5"/>
      <c r="AG11" s="5" t="s">
        <v>62</v>
      </c>
      <c r="AH11" s="5" t="s">
        <v>17</v>
      </c>
      <c r="AI11" s="5"/>
      <c r="AJ11" s="5"/>
      <c r="AK11" s="5"/>
      <c r="AL11" s="5"/>
      <c r="AM11" s="5" t="s">
        <v>0</v>
      </c>
      <c r="AN11" s="5" t="s">
        <v>24</v>
      </c>
      <c r="AO11" s="5" t="s">
        <v>24</v>
      </c>
      <c r="AP11" s="5" t="s">
        <v>24</v>
      </c>
      <c r="AQ11" s="5"/>
      <c r="AR11" s="5" t="s">
        <v>62</v>
      </c>
      <c r="AS11" s="5" t="s">
        <v>17</v>
      </c>
    </row>
    <row r="12" spans="2:45" x14ac:dyDescent="0.25">
      <c r="B12" s="6" t="s">
        <v>1</v>
      </c>
      <c r="C12" s="6"/>
      <c r="D12" s="6" t="s">
        <v>2</v>
      </c>
      <c r="E12" s="6" t="s">
        <v>3</v>
      </c>
      <c r="F12" s="6" t="s">
        <v>4</v>
      </c>
      <c r="G12" s="6" t="s">
        <v>5</v>
      </c>
      <c r="H12" s="6" t="s">
        <v>6</v>
      </c>
      <c r="I12" s="6" t="s">
        <v>25</v>
      </c>
      <c r="J12" s="6"/>
      <c r="K12" s="6" t="s">
        <v>7</v>
      </c>
      <c r="L12" s="6" t="s">
        <v>18</v>
      </c>
      <c r="M12" s="6" t="s">
        <v>1</v>
      </c>
      <c r="N12" s="6"/>
      <c r="O12" s="6" t="s">
        <v>2</v>
      </c>
      <c r="P12" s="6" t="s">
        <v>3</v>
      </c>
      <c r="Q12" s="6" t="s">
        <v>4</v>
      </c>
      <c r="R12" s="6" t="s">
        <v>5</v>
      </c>
      <c r="S12" s="6" t="s">
        <v>6</v>
      </c>
      <c r="T12" s="6" t="s">
        <v>25</v>
      </c>
      <c r="U12" s="6"/>
      <c r="V12" s="6" t="s">
        <v>7</v>
      </c>
      <c r="W12" s="6" t="s">
        <v>18</v>
      </c>
      <c r="X12" s="6" t="s">
        <v>1</v>
      </c>
      <c r="Y12" s="6"/>
      <c r="Z12" s="6" t="s">
        <v>2</v>
      </c>
      <c r="AA12" s="6" t="s">
        <v>3</v>
      </c>
      <c r="AB12" s="6" t="s">
        <v>4</v>
      </c>
      <c r="AC12" s="6" t="s">
        <v>5</v>
      </c>
      <c r="AD12" s="6" t="s">
        <v>6</v>
      </c>
      <c r="AE12" s="6" t="s">
        <v>25</v>
      </c>
      <c r="AF12" s="6"/>
      <c r="AG12" s="6" t="s">
        <v>7</v>
      </c>
      <c r="AH12" s="6" t="s">
        <v>18</v>
      </c>
      <c r="AI12" s="6" t="s">
        <v>1</v>
      </c>
      <c r="AJ12" s="6"/>
      <c r="AK12" s="6" t="s">
        <v>2</v>
      </c>
      <c r="AL12" s="6" t="s">
        <v>3</v>
      </c>
      <c r="AM12" s="6" t="s">
        <v>4</v>
      </c>
      <c r="AN12" s="6" t="s">
        <v>5</v>
      </c>
      <c r="AO12" s="6" t="s">
        <v>6</v>
      </c>
      <c r="AP12" s="6" t="s">
        <v>25</v>
      </c>
      <c r="AQ12" s="6"/>
      <c r="AR12" s="6" t="s">
        <v>7</v>
      </c>
      <c r="AS12" s="6" t="s">
        <v>18</v>
      </c>
    </row>
    <row r="13" spans="2:45" x14ac:dyDescent="0.25">
      <c r="B13" s="7" t="s">
        <v>8</v>
      </c>
      <c r="C13" s="7" t="s">
        <v>9</v>
      </c>
      <c r="D13" s="7" t="s">
        <v>10</v>
      </c>
      <c r="E13" s="7" t="s">
        <v>11</v>
      </c>
      <c r="F13" s="7" t="s">
        <v>12</v>
      </c>
      <c r="G13" s="7" t="s">
        <v>13</v>
      </c>
      <c r="H13" s="7" t="s">
        <v>13</v>
      </c>
      <c r="I13" s="7" t="s">
        <v>13</v>
      </c>
      <c r="J13" s="6" t="s">
        <v>14</v>
      </c>
      <c r="K13" s="7" t="s">
        <v>13</v>
      </c>
      <c r="L13" s="7" t="s">
        <v>19</v>
      </c>
      <c r="M13" s="7" t="s">
        <v>8</v>
      </c>
      <c r="N13" s="7" t="s">
        <v>9</v>
      </c>
      <c r="O13" s="7" t="s">
        <v>10</v>
      </c>
      <c r="P13" s="7" t="s">
        <v>11</v>
      </c>
      <c r="Q13" s="7" t="s">
        <v>12</v>
      </c>
      <c r="R13" s="7" t="s">
        <v>13</v>
      </c>
      <c r="S13" s="7" t="s">
        <v>13</v>
      </c>
      <c r="T13" s="7" t="s">
        <v>13</v>
      </c>
      <c r="U13" s="6" t="s">
        <v>14</v>
      </c>
      <c r="V13" s="7" t="s">
        <v>13</v>
      </c>
      <c r="W13" s="7" t="s">
        <v>19</v>
      </c>
      <c r="X13" s="7" t="s">
        <v>8</v>
      </c>
      <c r="Y13" s="7" t="s">
        <v>9</v>
      </c>
      <c r="Z13" s="7" t="s">
        <v>10</v>
      </c>
      <c r="AA13" s="7" t="s">
        <v>11</v>
      </c>
      <c r="AB13" s="7" t="s">
        <v>12</v>
      </c>
      <c r="AC13" s="7" t="s">
        <v>13</v>
      </c>
      <c r="AD13" s="7" t="s">
        <v>13</v>
      </c>
      <c r="AE13" s="7" t="s">
        <v>13</v>
      </c>
      <c r="AF13" s="6" t="s">
        <v>14</v>
      </c>
      <c r="AG13" s="7" t="s">
        <v>13</v>
      </c>
      <c r="AH13" s="7" t="s">
        <v>19</v>
      </c>
      <c r="AI13" s="7" t="s">
        <v>8</v>
      </c>
      <c r="AJ13" s="7" t="s">
        <v>9</v>
      </c>
      <c r="AK13" s="7" t="s">
        <v>10</v>
      </c>
      <c r="AL13" s="7" t="s">
        <v>11</v>
      </c>
      <c r="AM13" s="7" t="s">
        <v>12</v>
      </c>
      <c r="AN13" s="7" t="s">
        <v>13</v>
      </c>
      <c r="AO13" s="7" t="s">
        <v>13</v>
      </c>
      <c r="AP13" s="7" t="s">
        <v>13</v>
      </c>
      <c r="AQ13" s="6" t="s">
        <v>14</v>
      </c>
      <c r="AR13" s="7" t="s">
        <v>13</v>
      </c>
      <c r="AS13" s="7" t="s">
        <v>19</v>
      </c>
    </row>
    <row r="14" spans="2:45" x14ac:dyDescent="0.25">
      <c r="B14" s="15"/>
      <c r="C14" s="11"/>
      <c r="D14" s="12"/>
      <c r="E14" s="13"/>
      <c r="F14" s="14"/>
      <c r="G14" s="10"/>
      <c r="H14" s="10"/>
      <c r="I14" s="10"/>
      <c r="J14" s="8" t="str">
        <f>IF(AND(AND(G14="",H14="",I14="")),"",MAX(G14:I14)-MIN(G14:I14))</f>
        <v/>
      </c>
      <c r="K14" s="9" t="str">
        <f t="shared" ref="K14:K48" si="0">IF(AND(AND(G14="",H14="",I14="")),"",AVERAGE(G14:I14))</f>
        <v/>
      </c>
      <c r="L14" s="9"/>
      <c r="M14" s="15"/>
      <c r="N14" s="11"/>
      <c r="O14" s="12"/>
      <c r="P14" s="13"/>
      <c r="Q14" s="14"/>
      <c r="R14" s="10"/>
      <c r="S14" s="10"/>
      <c r="T14" s="10"/>
      <c r="U14" s="8" t="str">
        <f>IF(AND(AND(R14="",S14="",T14="")),"",MAX(R14:T14)-MIN(R14:T14))</f>
        <v/>
      </c>
      <c r="V14" s="9" t="str">
        <f t="shared" ref="V14:V48" si="1">IF(AND(AND(R14="",S14="",T14="")),"",AVERAGE(R14:T14))</f>
        <v/>
      </c>
      <c r="W14" s="9"/>
      <c r="X14" s="15"/>
      <c r="Y14" s="11"/>
      <c r="Z14" s="12"/>
      <c r="AA14" s="13"/>
      <c r="AB14" s="14"/>
      <c r="AC14" s="10"/>
      <c r="AD14" s="10"/>
      <c r="AE14" s="10"/>
      <c r="AF14" s="8" t="str">
        <f>IF(AND(AND(AC14="",AD14="",AE14="")),"",MAX(AC14:AE14)-MIN(AC14:AE14))</f>
        <v/>
      </c>
      <c r="AG14" s="9" t="str">
        <f t="shared" ref="AG14:AG48" si="2">IF(AND(AND(AC14="",AD14="",AE14="")),"",AVERAGE(AC14:AE14))</f>
        <v/>
      </c>
      <c r="AH14" s="9"/>
      <c r="AI14" s="15"/>
      <c r="AJ14" s="11"/>
      <c r="AK14" s="12"/>
      <c r="AL14" s="13"/>
      <c r="AM14" s="14"/>
      <c r="AN14" s="10"/>
      <c r="AO14" s="10"/>
      <c r="AP14" s="10"/>
      <c r="AQ14" s="8" t="str">
        <f>IF(AND(AND(AN14="",AO14="",AP14="")),"",MAX(AN14:AP14)-MIN(AN14:AP14))</f>
        <v/>
      </c>
      <c r="AR14" s="9" t="str">
        <f t="shared" ref="AR14:AR48" si="3">IF(AND(AND(AN14="",AO14="",AP14="")),"",AVERAGE(AN14:AP14))</f>
        <v/>
      </c>
      <c r="AS14" s="9"/>
    </row>
    <row r="15" spans="2:45" x14ac:dyDescent="0.25">
      <c r="B15" s="15"/>
      <c r="C15" s="11"/>
      <c r="D15" s="12"/>
      <c r="E15" s="13"/>
      <c r="F15" s="14"/>
      <c r="G15" s="10"/>
      <c r="H15" s="10"/>
      <c r="I15" s="10"/>
      <c r="J15" s="8" t="str">
        <f t="shared" ref="J15:J48" si="4">IF(AND(AND(G15="",H15="",I15="")),"",MAX(G15:I15)-MIN(G15:I15))</f>
        <v/>
      </c>
      <c r="K15" s="9" t="str">
        <f t="shared" si="0"/>
        <v/>
      </c>
      <c r="L15" s="9"/>
      <c r="M15" s="15"/>
      <c r="N15" s="11"/>
      <c r="O15" s="12"/>
      <c r="P15" s="13"/>
      <c r="Q15" s="14"/>
      <c r="R15" s="10"/>
      <c r="S15" s="10"/>
      <c r="T15" s="10"/>
      <c r="U15" s="8" t="str">
        <f t="shared" ref="U15:U48" si="5">IF(AND(AND(R15="",S15="",T15="")),"",MAX(R15:T15)-MIN(R15:T15))</f>
        <v/>
      </c>
      <c r="V15" s="9" t="str">
        <f t="shared" si="1"/>
        <v/>
      </c>
      <c r="W15" s="9"/>
      <c r="X15" s="15"/>
      <c r="Y15" s="11"/>
      <c r="Z15" s="12"/>
      <c r="AA15" s="13"/>
      <c r="AB15" s="14"/>
      <c r="AC15" s="10"/>
      <c r="AD15" s="10"/>
      <c r="AE15" s="10"/>
      <c r="AF15" s="8" t="str">
        <f t="shared" ref="AF15:AF48" si="6">IF(AND(AND(AC15="",AD15="",AE15="")),"",MAX(AC15:AE15)-MIN(AC15:AE15))</f>
        <v/>
      </c>
      <c r="AG15" s="9" t="str">
        <f t="shared" si="2"/>
        <v/>
      </c>
      <c r="AH15" s="9"/>
      <c r="AI15" s="15"/>
      <c r="AJ15" s="11"/>
      <c r="AK15" s="12"/>
      <c r="AL15" s="13"/>
      <c r="AM15" s="14"/>
      <c r="AN15" s="10"/>
      <c r="AO15" s="10"/>
      <c r="AP15" s="10"/>
      <c r="AQ15" s="8" t="str">
        <f t="shared" ref="AQ15:AQ48" si="7">IF(AND(AND(AN15="",AO15="",AP15="")),"",MAX(AN15:AP15)-MIN(AN15:AP15))</f>
        <v/>
      </c>
      <c r="AR15" s="9" t="str">
        <f t="shared" si="3"/>
        <v/>
      </c>
      <c r="AS15" s="9"/>
    </row>
    <row r="16" spans="2:45" x14ac:dyDescent="0.25">
      <c r="B16" s="15"/>
      <c r="C16" s="11"/>
      <c r="D16" s="12"/>
      <c r="E16" s="13"/>
      <c r="F16" s="14"/>
      <c r="G16" s="10"/>
      <c r="H16" s="10"/>
      <c r="I16" s="10"/>
      <c r="J16" s="8" t="str">
        <f t="shared" si="4"/>
        <v/>
      </c>
      <c r="K16" s="9" t="str">
        <f t="shared" si="0"/>
        <v/>
      </c>
      <c r="L16" s="9" t="str">
        <f t="shared" ref="L16:L48" si="8">IF(AND(AND(G16="",H16="",I16="")),"",AVERAGE(K14:K16))</f>
        <v/>
      </c>
      <c r="M16" s="15"/>
      <c r="N16" s="11"/>
      <c r="O16" s="12"/>
      <c r="P16" s="13"/>
      <c r="Q16" s="14"/>
      <c r="R16" s="10"/>
      <c r="S16" s="10"/>
      <c r="T16" s="10"/>
      <c r="U16" s="8" t="str">
        <f t="shared" si="5"/>
        <v/>
      </c>
      <c r="V16" s="9" t="str">
        <f t="shared" si="1"/>
        <v/>
      </c>
      <c r="W16" s="9" t="str">
        <f t="shared" ref="W16:W48" si="9">IF(AND(AND(R16="",S16="",T16="")),"",AVERAGE(V14:V16))</f>
        <v/>
      </c>
      <c r="X16" s="15"/>
      <c r="Y16" s="11"/>
      <c r="Z16" s="12"/>
      <c r="AA16" s="13"/>
      <c r="AB16" s="14"/>
      <c r="AC16" s="10"/>
      <c r="AD16" s="10"/>
      <c r="AE16" s="10"/>
      <c r="AF16" s="8" t="str">
        <f t="shared" si="6"/>
        <v/>
      </c>
      <c r="AG16" s="9" t="str">
        <f t="shared" si="2"/>
        <v/>
      </c>
      <c r="AH16" s="9" t="str">
        <f t="shared" ref="AH16:AH48" si="10">IF(AND(AND(AC16="",AD16="",AE16="")),"",AVERAGE(AG14:AG16))</f>
        <v/>
      </c>
      <c r="AI16" s="15"/>
      <c r="AJ16" s="11"/>
      <c r="AK16" s="12"/>
      <c r="AL16" s="13"/>
      <c r="AM16" s="14"/>
      <c r="AN16" s="10"/>
      <c r="AO16" s="10"/>
      <c r="AP16" s="10"/>
      <c r="AQ16" s="8" t="str">
        <f t="shared" si="7"/>
        <v/>
      </c>
      <c r="AR16" s="9" t="str">
        <f t="shared" si="3"/>
        <v/>
      </c>
      <c r="AS16" s="9" t="str">
        <f t="shared" ref="AS16:AS48" si="11">IF(AND(AND(AN16="",AO16="",AP16="")),"",AVERAGE(AR14:AR16))</f>
        <v/>
      </c>
    </row>
    <row r="17" spans="2:45" x14ac:dyDescent="0.25">
      <c r="B17" s="15"/>
      <c r="C17" s="11"/>
      <c r="D17" s="12"/>
      <c r="E17" s="13"/>
      <c r="F17" s="14"/>
      <c r="G17" s="10"/>
      <c r="H17" s="10"/>
      <c r="I17" s="10"/>
      <c r="J17" s="8" t="str">
        <f t="shared" si="4"/>
        <v/>
      </c>
      <c r="K17" s="9" t="str">
        <f t="shared" si="0"/>
        <v/>
      </c>
      <c r="L17" s="9" t="str">
        <f t="shared" si="8"/>
        <v/>
      </c>
      <c r="M17" s="15"/>
      <c r="N17" s="11"/>
      <c r="O17" s="12"/>
      <c r="P17" s="13"/>
      <c r="Q17" s="14"/>
      <c r="R17" s="10"/>
      <c r="S17" s="10"/>
      <c r="T17" s="10"/>
      <c r="U17" s="8" t="str">
        <f t="shared" si="5"/>
        <v/>
      </c>
      <c r="V17" s="9" t="str">
        <f t="shared" si="1"/>
        <v/>
      </c>
      <c r="W17" s="9" t="str">
        <f t="shared" si="9"/>
        <v/>
      </c>
      <c r="X17" s="15"/>
      <c r="Y17" s="11"/>
      <c r="Z17" s="12"/>
      <c r="AA17" s="13"/>
      <c r="AB17" s="14"/>
      <c r="AC17" s="10"/>
      <c r="AD17" s="10"/>
      <c r="AE17" s="10"/>
      <c r="AF17" s="8" t="str">
        <f t="shared" si="6"/>
        <v/>
      </c>
      <c r="AG17" s="9" t="str">
        <f t="shared" si="2"/>
        <v/>
      </c>
      <c r="AH17" s="9" t="str">
        <f t="shared" si="10"/>
        <v/>
      </c>
      <c r="AI17" s="15"/>
      <c r="AJ17" s="11"/>
      <c r="AK17" s="12"/>
      <c r="AL17" s="13"/>
      <c r="AM17" s="14"/>
      <c r="AN17" s="10"/>
      <c r="AO17" s="10"/>
      <c r="AP17" s="10"/>
      <c r="AQ17" s="8" t="str">
        <f t="shared" si="7"/>
        <v/>
      </c>
      <c r="AR17" s="9" t="str">
        <f t="shared" si="3"/>
        <v/>
      </c>
      <c r="AS17" s="9" t="str">
        <f t="shared" si="11"/>
        <v/>
      </c>
    </row>
    <row r="18" spans="2:45" x14ac:dyDescent="0.25">
      <c r="B18" s="15"/>
      <c r="C18" s="11"/>
      <c r="D18" s="12"/>
      <c r="E18" s="13"/>
      <c r="F18" s="14"/>
      <c r="G18" s="10"/>
      <c r="H18" s="10"/>
      <c r="I18" s="10"/>
      <c r="J18" s="8" t="str">
        <f t="shared" si="4"/>
        <v/>
      </c>
      <c r="K18" s="9" t="str">
        <f t="shared" si="0"/>
        <v/>
      </c>
      <c r="L18" s="9" t="str">
        <f t="shared" si="8"/>
        <v/>
      </c>
      <c r="M18" s="15"/>
      <c r="N18" s="11"/>
      <c r="O18" s="12"/>
      <c r="P18" s="13"/>
      <c r="Q18" s="14"/>
      <c r="R18" s="10"/>
      <c r="S18" s="10"/>
      <c r="T18" s="10"/>
      <c r="U18" s="8" t="str">
        <f t="shared" si="5"/>
        <v/>
      </c>
      <c r="V18" s="9" t="str">
        <f t="shared" si="1"/>
        <v/>
      </c>
      <c r="W18" s="9" t="str">
        <f t="shared" si="9"/>
        <v/>
      </c>
      <c r="X18" s="15"/>
      <c r="Y18" s="11"/>
      <c r="Z18" s="12"/>
      <c r="AA18" s="13"/>
      <c r="AB18" s="14"/>
      <c r="AC18" s="10"/>
      <c r="AD18" s="10"/>
      <c r="AE18" s="10"/>
      <c r="AF18" s="8" t="str">
        <f t="shared" si="6"/>
        <v/>
      </c>
      <c r="AG18" s="9" t="str">
        <f t="shared" si="2"/>
        <v/>
      </c>
      <c r="AH18" s="9" t="str">
        <f t="shared" si="10"/>
        <v/>
      </c>
      <c r="AI18" s="15"/>
      <c r="AJ18" s="11"/>
      <c r="AK18" s="12"/>
      <c r="AL18" s="13"/>
      <c r="AM18" s="14"/>
      <c r="AN18" s="10"/>
      <c r="AO18" s="10"/>
      <c r="AP18" s="10"/>
      <c r="AQ18" s="8" t="str">
        <f t="shared" si="7"/>
        <v/>
      </c>
      <c r="AR18" s="9" t="str">
        <f t="shared" si="3"/>
        <v/>
      </c>
      <c r="AS18" s="9" t="str">
        <f t="shared" si="11"/>
        <v/>
      </c>
    </row>
    <row r="19" spans="2:45" x14ac:dyDescent="0.25">
      <c r="B19" s="15"/>
      <c r="C19" s="11"/>
      <c r="D19" s="12"/>
      <c r="E19" s="13"/>
      <c r="F19" s="14"/>
      <c r="G19" s="10"/>
      <c r="H19" s="10"/>
      <c r="I19" s="10"/>
      <c r="J19" s="8" t="str">
        <f t="shared" si="4"/>
        <v/>
      </c>
      <c r="K19" s="9" t="str">
        <f t="shared" si="0"/>
        <v/>
      </c>
      <c r="L19" s="9" t="str">
        <f t="shared" si="8"/>
        <v/>
      </c>
      <c r="M19" s="15"/>
      <c r="N19" s="11"/>
      <c r="O19" s="12"/>
      <c r="P19" s="13"/>
      <c r="Q19" s="14"/>
      <c r="R19" s="10"/>
      <c r="S19" s="10"/>
      <c r="T19" s="10"/>
      <c r="U19" s="8" t="str">
        <f t="shared" si="5"/>
        <v/>
      </c>
      <c r="V19" s="9" t="str">
        <f t="shared" si="1"/>
        <v/>
      </c>
      <c r="W19" s="9" t="str">
        <f t="shared" si="9"/>
        <v/>
      </c>
      <c r="X19" s="15"/>
      <c r="Y19" s="11"/>
      <c r="Z19" s="12"/>
      <c r="AA19" s="13"/>
      <c r="AB19" s="14"/>
      <c r="AC19" s="10"/>
      <c r="AD19" s="10"/>
      <c r="AE19" s="10"/>
      <c r="AF19" s="8" t="str">
        <f t="shared" si="6"/>
        <v/>
      </c>
      <c r="AG19" s="9" t="str">
        <f t="shared" si="2"/>
        <v/>
      </c>
      <c r="AH19" s="9" t="str">
        <f t="shared" si="10"/>
        <v/>
      </c>
      <c r="AI19" s="15"/>
      <c r="AJ19" s="11"/>
      <c r="AK19" s="12"/>
      <c r="AL19" s="13"/>
      <c r="AM19" s="14"/>
      <c r="AN19" s="10"/>
      <c r="AO19" s="10"/>
      <c r="AP19" s="10"/>
      <c r="AQ19" s="8" t="str">
        <f t="shared" si="7"/>
        <v/>
      </c>
      <c r="AR19" s="9" t="str">
        <f t="shared" si="3"/>
        <v/>
      </c>
      <c r="AS19" s="9" t="str">
        <f t="shared" si="11"/>
        <v/>
      </c>
    </row>
    <row r="20" spans="2:45" x14ac:dyDescent="0.25">
      <c r="B20" s="15"/>
      <c r="C20" s="11"/>
      <c r="D20" s="12"/>
      <c r="E20" s="13"/>
      <c r="F20" s="14"/>
      <c r="G20" s="10"/>
      <c r="H20" s="10"/>
      <c r="I20" s="10"/>
      <c r="J20" s="8" t="str">
        <f t="shared" si="4"/>
        <v/>
      </c>
      <c r="K20" s="9" t="str">
        <f t="shared" si="0"/>
        <v/>
      </c>
      <c r="L20" s="9" t="str">
        <f t="shared" si="8"/>
        <v/>
      </c>
      <c r="M20" s="15"/>
      <c r="N20" s="11"/>
      <c r="O20" s="12"/>
      <c r="P20" s="13"/>
      <c r="Q20" s="14"/>
      <c r="R20" s="10"/>
      <c r="S20" s="10"/>
      <c r="T20" s="10"/>
      <c r="U20" s="8" t="str">
        <f t="shared" si="5"/>
        <v/>
      </c>
      <c r="V20" s="9" t="str">
        <f t="shared" si="1"/>
        <v/>
      </c>
      <c r="W20" s="9" t="str">
        <f t="shared" si="9"/>
        <v/>
      </c>
      <c r="X20" s="15"/>
      <c r="Y20" s="11"/>
      <c r="Z20" s="12"/>
      <c r="AA20" s="13"/>
      <c r="AB20" s="14"/>
      <c r="AC20" s="10"/>
      <c r="AD20" s="10"/>
      <c r="AE20" s="10"/>
      <c r="AF20" s="8" t="str">
        <f t="shared" si="6"/>
        <v/>
      </c>
      <c r="AG20" s="9" t="str">
        <f t="shared" si="2"/>
        <v/>
      </c>
      <c r="AH20" s="9" t="str">
        <f t="shared" si="10"/>
        <v/>
      </c>
      <c r="AI20" s="15"/>
      <c r="AJ20" s="11"/>
      <c r="AK20" s="12"/>
      <c r="AL20" s="13"/>
      <c r="AM20" s="14"/>
      <c r="AN20" s="10"/>
      <c r="AO20" s="10"/>
      <c r="AP20" s="10"/>
      <c r="AQ20" s="8" t="str">
        <f t="shared" si="7"/>
        <v/>
      </c>
      <c r="AR20" s="9" t="str">
        <f t="shared" si="3"/>
        <v/>
      </c>
      <c r="AS20" s="9" t="str">
        <f t="shared" si="11"/>
        <v/>
      </c>
    </row>
    <row r="21" spans="2:45" x14ac:dyDescent="0.25">
      <c r="B21" s="15"/>
      <c r="C21" s="11"/>
      <c r="D21" s="12"/>
      <c r="E21" s="13"/>
      <c r="F21" s="14"/>
      <c r="G21" s="10"/>
      <c r="H21" s="10"/>
      <c r="I21" s="10"/>
      <c r="J21" s="8" t="str">
        <f t="shared" si="4"/>
        <v/>
      </c>
      <c r="K21" s="9" t="str">
        <f t="shared" si="0"/>
        <v/>
      </c>
      <c r="L21" s="9" t="str">
        <f t="shared" si="8"/>
        <v/>
      </c>
      <c r="M21" s="15"/>
      <c r="N21" s="11"/>
      <c r="O21" s="12"/>
      <c r="P21" s="13"/>
      <c r="Q21" s="14"/>
      <c r="R21" s="10"/>
      <c r="S21" s="10"/>
      <c r="T21" s="10"/>
      <c r="U21" s="8" t="str">
        <f t="shared" si="5"/>
        <v/>
      </c>
      <c r="V21" s="9" t="str">
        <f t="shared" si="1"/>
        <v/>
      </c>
      <c r="W21" s="9" t="str">
        <f t="shared" si="9"/>
        <v/>
      </c>
      <c r="X21" s="15"/>
      <c r="Y21" s="11"/>
      <c r="Z21" s="12"/>
      <c r="AA21" s="13"/>
      <c r="AB21" s="14"/>
      <c r="AC21" s="10"/>
      <c r="AD21" s="10"/>
      <c r="AE21" s="10"/>
      <c r="AF21" s="8" t="str">
        <f t="shared" si="6"/>
        <v/>
      </c>
      <c r="AG21" s="9" t="str">
        <f t="shared" si="2"/>
        <v/>
      </c>
      <c r="AH21" s="9" t="str">
        <f t="shared" si="10"/>
        <v/>
      </c>
      <c r="AI21" s="15"/>
      <c r="AJ21" s="11"/>
      <c r="AK21" s="12"/>
      <c r="AL21" s="13"/>
      <c r="AM21" s="14"/>
      <c r="AN21" s="10"/>
      <c r="AO21" s="10"/>
      <c r="AP21" s="10"/>
      <c r="AQ21" s="8" t="str">
        <f t="shared" si="7"/>
        <v/>
      </c>
      <c r="AR21" s="9" t="str">
        <f t="shared" si="3"/>
        <v/>
      </c>
      <c r="AS21" s="9" t="str">
        <f t="shared" si="11"/>
        <v/>
      </c>
    </row>
    <row r="22" spans="2:45" x14ac:dyDescent="0.25">
      <c r="B22" s="15"/>
      <c r="C22" s="11"/>
      <c r="D22" s="12"/>
      <c r="E22" s="13"/>
      <c r="F22" s="14"/>
      <c r="G22" s="10"/>
      <c r="H22" s="10"/>
      <c r="I22" s="10"/>
      <c r="J22" s="8" t="str">
        <f t="shared" si="4"/>
        <v/>
      </c>
      <c r="K22" s="9" t="str">
        <f t="shared" si="0"/>
        <v/>
      </c>
      <c r="L22" s="9" t="str">
        <f t="shared" si="8"/>
        <v/>
      </c>
      <c r="M22" s="15"/>
      <c r="N22" s="11"/>
      <c r="O22" s="12"/>
      <c r="P22" s="13"/>
      <c r="Q22" s="14"/>
      <c r="R22" s="10"/>
      <c r="S22" s="10"/>
      <c r="T22" s="10"/>
      <c r="U22" s="8" t="str">
        <f t="shared" si="5"/>
        <v/>
      </c>
      <c r="V22" s="9" t="str">
        <f t="shared" si="1"/>
        <v/>
      </c>
      <c r="W22" s="9" t="str">
        <f t="shared" si="9"/>
        <v/>
      </c>
      <c r="X22" s="15"/>
      <c r="Y22" s="11"/>
      <c r="Z22" s="12"/>
      <c r="AA22" s="13"/>
      <c r="AB22" s="14"/>
      <c r="AC22" s="10"/>
      <c r="AD22" s="10"/>
      <c r="AE22" s="10"/>
      <c r="AF22" s="8" t="str">
        <f t="shared" si="6"/>
        <v/>
      </c>
      <c r="AG22" s="9" t="str">
        <f t="shared" si="2"/>
        <v/>
      </c>
      <c r="AH22" s="9" t="str">
        <f t="shared" si="10"/>
        <v/>
      </c>
      <c r="AI22" s="15"/>
      <c r="AJ22" s="11"/>
      <c r="AK22" s="12"/>
      <c r="AL22" s="13"/>
      <c r="AM22" s="14"/>
      <c r="AN22" s="10"/>
      <c r="AO22" s="10"/>
      <c r="AP22" s="10"/>
      <c r="AQ22" s="8" t="str">
        <f t="shared" si="7"/>
        <v/>
      </c>
      <c r="AR22" s="9" t="str">
        <f t="shared" si="3"/>
        <v/>
      </c>
      <c r="AS22" s="9" t="str">
        <f t="shared" si="11"/>
        <v/>
      </c>
    </row>
    <row r="23" spans="2:45" x14ac:dyDescent="0.25">
      <c r="B23" s="15"/>
      <c r="C23" s="11"/>
      <c r="D23" s="12"/>
      <c r="E23" s="13"/>
      <c r="F23" s="14"/>
      <c r="G23" s="10"/>
      <c r="H23" s="10"/>
      <c r="I23" s="10"/>
      <c r="J23" s="8" t="str">
        <f t="shared" si="4"/>
        <v/>
      </c>
      <c r="K23" s="9" t="str">
        <f t="shared" si="0"/>
        <v/>
      </c>
      <c r="L23" s="9" t="str">
        <f t="shared" si="8"/>
        <v/>
      </c>
      <c r="M23" s="15"/>
      <c r="N23" s="11"/>
      <c r="O23" s="12"/>
      <c r="P23" s="13"/>
      <c r="Q23" s="14"/>
      <c r="R23" s="10"/>
      <c r="S23" s="10"/>
      <c r="T23" s="10"/>
      <c r="U23" s="8" t="str">
        <f t="shared" si="5"/>
        <v/>
      </c>
      <c r="V23" s="9" t="str">
        <f t="shared" si="1"/>
        <v/>
      </c>
      <c r="W23" s="9" t="str">
        <f t="shared" si="9"/>
        <v/>
      </c>
      <c r="X23" s="15"/>
      <c r="Y23" s="11"/>
      <c r="Z23" s="12"/>
      <c r="AA23" s="13"/>
      <c r="AB23" s="14"/>
      <c r="AC23" s="10"/>
      <c r="AD23" s="10"/>
      <c r="AE23" s="10"/>
      <c r="AF23" s="8" t="str">
        <f t="shared" si="6"/>
        <v/>
      </c>
      <c r="AG23" s="9" t="str">
        <f t="shared" si="2"/>
        <v/>
      </c>
      <c r="AH23" s="9" t="str">
        <f t="shared" si="10"/>
        <v/>
      </c>
      <c r="AI23" s="15"/>
      <c r="AJ23" s="11"/>
      <c r="AK23" s="12"/>
      <c r="AL23" s="13"/>
      <c r="AM23" s="14"/>
      <c r="AN23" s="10"/>
      <c r="AO23" s="10"/>
      <c r="AP23" s="10"/>
      <c r="AQ23" s="8" t="str">
        <f t="shared" si="7"/>
        <v/>
      </c>
      <c r="AR23" s="9" t="str">
        <f t="shared" si="3"/>
        <v/>
      </c>
      <c r="AS23" s="9" t="str">
        <f t="shared" si="11"/>
        <v/>
      </c>
    </row>
    <row r="24" spans="2:45" x14ac:dyDescent="0.25">
      <c r="B24" s="15"/>
      <c r="C24" s="11"/>
      <c r="D24" s="12"/>
      <c r="E24" s="13"/>
      <c r="F24" s="14"/>
      <c r="G24" s="10"/>
      <c r="H24" s="10"/>
      <c r="I24" s="10"/>
      <c r="J24" s="8" t="str">
        <f t="shared" si="4"/>
        <v/>
      </c>
      <c r="K24" s="9" t="str">
        <f t="shared" si="0"/>
        <v/>
      </c>
      <c r="L24" s="9" t="str">
        <f t="shared" si="8"/>
        <v/>
      </c>
      <c r="M24" s="15"/>
      <c r="N24" s="11"/>
      <c r="O24" s="12"/>
      <c r="P24" s="13"/>
      <c r="Q24" s="14"/>
      <c r="R24" s="10"/>
      <c r="S24" s="10"/>
      <c r="T24" s="10"/>
      <c r="U24" s="8" t="str">
        <f t="shared" si="5"/>
        <v/>
      </c>
      <c r="V24" s="9" t="str">
        <f t="shared" si="1"/>
        <v/>
      </c>
      <c r="W24" s="9" t="str">
        <f t="shared" si="9"/>
        <v/>
      </c>
      <c r="X24" s="15"/>
      <c r="Y24" s="11"/>
      <c r="Z24" s="12"/>
      <c r="AA24" s="13"/>
      <c r="AB24" s="14"/>
      <c r="AC24" s="10"/>
      <c r="AD24" s="10"/>
      <c r="AE24" s="10"/>
      <c r="AF24" s="8" t="str">
        <f t="shared" si="6"/>
        <v/>
      </c>
      <c r="AG24" s="9" t="str">
        <f t="shared" si="2"/>
        <v/>
      </c>
      <c r="AH24" s="9" t="str">
        <f t="shared" si="10"/>
        <v/>
      </c>
      <c r="AI24" s="15"/>
      <c r="AJ24" s="11"/>
      <c r="AK24" s="12"/>
      <c r="AL24" s="13"/>
      <c r="AM24" s="14"/>
      <c r="AN24" s="10"/>
      <c r="AO24" s="10"/>
      <c r="AP24" s="10"/>
      <c r="AQ24" s="8" t="str">
        <f t="shared" si="7"/>
        <v/>
      </c>
      <c r="AR24" s="9" t="str">
        <f t="shared" si="3"/>
        <v/>
      </c>
      <c r="AS24" s="9" t="str">
        <f t="shared" si="11"/>
        <v/>
      </c>
    </row>
    <row r="25" spans="2:45" x14ac:dyDescent="0.25">
      <c r="B25" s="15"/>
      <c r="C25" s="11"/>
      <c r="D25" s="12"/>
      <c r="E25" s="13"/>
      <c r="F25" s="14"/>
      <c r="G25" s="10"/>
      <c r="H25" s="10"/>
      <c r="I25" s="10"/>
      <c r="J25" s="8" t="str">
        <f t="shared" si="4"/>
        <v/>
      </c>
      <c r="K25" s="9" t="str">
        <f t="shared" si="0"/>
        <v/>
      </c>
      <c r="L25" s="9" t="str">
        <f t="shared" si="8"/>
        <v/>
      </c>
      <c r="M25" s="15"/>
      <c r="N25" s="11"/>
      <c r="O25" s="12"/>
      <c r="P25" s="13"/>
      <c r="Q25" s="14"/>
      <c r="R25" s="10"/>
      <c r="S25" s="10"/>
      <c r="T25" s="10"/>
      <c r="U25" s="8" t="str">
        <f t="shared" si="5"/>
        <v/>
      </c>
      <c r="V25" s="9" t="str">
        <f t="shared" si="1"/>
        <v/>
      </c>
      <c r="W25" s="9" t="str">
        <f t="shared" si="9"/>
        <v/>
      </c>
      <c r="X25" s="15"/>
      <c r="Y25" s="11"/>
      <c r="Z25" s="12"/>
      <c r="AA25" s="13"/>
      <c r="AB25" s="14"/>
      <c r="AC25" s="10"/>
      <c r="AD25" s="10"/>
      <c r="AE25" s="10"/>
      <c r="AF25" s="8" t="str">
        <f t="shared" si="6"/>
        <v/>
      </c>
      <c r="AG25" s="9" t="str">
        <f t="shared" si="2"/>
        <v/>
      </c>
      <c r="AH25" s="9" t="str">
        <f t="shared" si="10"/>
        <v/>
      </c>
      <c r="AI25" s="15"/>
      <c r="AJ25" s="11"/>
      <c r="AK25" s="12"/>
      <c r="AL25" s="13"/>
      <c r="AM25" s="14"/>
      <c r="AN25" s="10"/>
      <c r="AO25" s="10"/>
      <c r="AP25" s="10"/>
      <c r="AQ25" s="8" t="str">
        <f t="shared" si="7"/>
        <v/>
      </c>
      <c r="AR25" s="9" t="str">
        <f t="shared" si="3"/>
        <v/>
      </c>
      <c r="AS25" s="9" t="str">
        <f t="shared" si="11"/>
        <v/>
      </c>
    </row>
    <row r="26" spans="2:45" x14ac:dyDescent="0.25">
      <c r="B26" s="15"/>
      <c r="C26" s="11"/>
      <c r="D26" s="12"/>
      <c r="E26" s="13"/>
      <c r="F26" s="14"/>
      <c r="G26" s="10"/>
      <c r="H26" s="10"/>
      <c r="I26" s="10"/>
      <c r="J26" s="8" t="str">
        <f t="shared" si="4"/>
        <v/>
      </c>
      <c r="K26" s="9" t="str">
        <f t="shared" si="0"/>
        <v/>
      </c>
      <c r="L26" s="9" t="str">
        <f t="shared" si="8"/>
        <v/>
      </c>
      <c r="M26" s="15"/>
      <c r="N26" s="11"/>
      <c r="O26" s="12"/>
      <c r="P26" s="13"/>
      <c r="Q26" s="14"/>
      <c r="R26" s="10"/>
      <c r="S26" s="10"/>
      <c r="T26" s="10"/>
      <c r="U26" s="8" t="str">
        <f t="shared" si="5"/>
        <v/>
      </c>
      <c r="V26" s="9" t="str">
        <f t="shared" si="1"/>
        <v/>
      </c>
      <c r="W26" s="9" t="str">
        <f t="shared" si="9"/>
        <v/>
      </c>
      <c r="X26" s="15"/>
      <c r="Y26" s="11"/>
      <c r="Z26" s="12"/>
      <c r="AA26" s="13"/>
      <c r="AB26" s="14"/>
      <c r="AC26" s="10"/>
      <c r="AD26" s="10"/>
      <c r="AE26" s="10"/>
      <c r="AF26" s="8" t="str">
        <f t="shared" si="6"/>
        <v/>
      </c>
      <c r="AG26" s="9" t="str">
        <f t="shared" si="2"/>
        <v/>
      </c>
      <c r="AH26" s="9" t="str">
        <f t="shared" si="10"/>
        <v/>
      </c>
      <c r="AI26" s="15"/>
      <c r="AJ26" s="11"/>
      <c r="AK26" s="12"/>
      <c r="AL26" s="13"/>
      <c r="AM26" s="14"/>
      <c r="AN26" s="10"/>
      <c r="AO26" s="10"/>
      <c r="AP26" s="10"/>
      <c r="AQ26" s="8" t="str">
        <f t="shared" si="7"/>
        <v/>
      </c>
      <c r="AR26" s="9" t="str">
        <f t="shared" si="3"/>
        <v/>
      </c>
      <c r="AS26" s="9" t="str">
        <f t="shared" si="11"/>
        <v/>
      </c>
    </row>
    <row r="27" spans="2:45" x14ac:dyDescent="0.25">
      <c r="B27" s="15"/>
      <c r="C27" s="11"/>
      <c r="D27" s="12"/>
      <c r="E27" s="13"/>
      <c r="F27" s="14"/>
      <c r="G27" s="10"/>
      <c r="H27" s="10"/>
      <c r="I27" s="10"/>
      <c r="J27" s="8" t="str">
        <f t="shared" si="4"/>
        <v/>
      </c>
      <c r="K27" s="9" t="str">
        <f t="shared" si="0"/>
        <v/>
      </c>
      <c r="L27" s="9" t="str">
        <f t="shared" si="8"/>
        <v/>
      </c>
      <c r="M27" s="15"/>
      <c r="N27" s="11"/>
      <c r="O27" s="12"/>
      <c r="P27" s="13"/>
      <c r="Q27" s="14"/>
      <c r="R27" s="10"/>
      <c r="S27" s="10"/>
      <c r="T27" s="10"/>
      <c r="U27" s="8" t="str">
        <f t="shared" si="5"/>
        <v/>
      </c>
      <c r="V27" s="9" t="str">
        <f t="shared" si="1"/>
        <v/>
      </c>
      <c r="W27" s="9" t="str">
        <f t="shared" si="9"/>
        <v/>
      </c>
      <c r="X27" s="15"/>
      <c r="Y27" s="11"/>
      <c r="Z27" s="12"/>
      <c r="AA27" s="13"/>
      <c r="AB27" s="14"/>
      <c r="AC27" s="10"/>
      <c r="AD27" s="10"/>
      <c r="AE27" s="10"/>
      <c r="AF27" s="8" t="str">
        <f t="shared" si="6"/>
        <v/>
      </c>
      <c r="AG27" s="9" t="str">
        <f t="shared" si="2"/>
        <v/>
      </c>
      <c r="AH27" s="9" t="str">
        <f t="shared" si="10"/>
        <v/>
      </c>
      <c r="AI27" s="15"/>
      <c r="AJ27" s="11"/>
      <c r="AK27" s="12"/>
      <c r="AL27" s="13"/>
      <c r="AM27" s="14"/>
      <c r="AN27" s="10"/>
      <c r="AO27" s="10"/>
      <c r="AP27" s="10"/>
      <c r="AQ27" s="8" t="str">
        <f t="shared" si="7"/>
        <v/>
      </c>
      <c r="AR27" s="9" t="str">
        <f t="shared" si="3"/>
        <v/>
      </c>
      <c r="AS27" s="9" t="str">
        <f t="shared" si="11"/>
        <v/>
      </c>
    </row>
    <row r="28" spans="2:45" x14ac:dyDescent="0.25">
      <c r="B28" s="15"/>
      <c r="C28" s="11"/>
      <c r="D28" s="12"/>
      <c r="E28" s="13"/>
      <c r="F28" s="14"/>
      <c r="G28" s="10"/>
      <c r="H28" s="10"/>
      <c r="I28" s="10"/>
      <c r="J28" s="8" t="str">
        <f t="shared" si="4"/>
        <v/>
      </c>
      <c r="K28" s="9" t="str">
        <f t="shared" si="0"/>
        <v/>
      </c>
      <c r="L28" s="9" t="str">
        <f t="shared" si="8"/>
        <v/>
      </c>
      <c r="M28" s="15"/>
      <c r="N28" s="11"/>
      <c r="O28" s="12"/>
      <c r="P28" s="13"/>
      <c r="Q28" s="14"/>
      <c r="R28" s="10"/>
      <c r="S28" s="10"/>
      <c r="T28" s="10"/>
      <c r="U28" s="8" t="str">
        <f t="shared" si="5"/>
        <v/>
      </c>
      <c r="V28" s="9" t="str">
        <f t="shared" si="1"/>
        <v/>
      </c>
      <c r="W28" s="9" t="str">
        <f t="shared" si="9"/>
        <v/>
      </c>
      <c r="X28" s="15"/>
      <c r="Y28" s="11"/>
      <c r="Z28" s="12"/>
      <c r="AA28" s="13"/>
      <c r="AB28" s="14"/>
      <c r="AC28" s="10"/>
      <c r="AD28" s="10"/>
      <c r="AE28" s="10"/>
      <c r="AF28" s="8" t="str">
        <f t="shared" si="6"/>
        <v/>
      </c>
      <c r="AG28" s="9" t="str">
        <f t="shared" si="2"/>
        <v/>
      </c>
      <c r="AH28" s="9" t="str">
        <f t="shared" si="10"/>
        <v/>
      </c>
      <c r="AI28" s="15"/>
      <c r="AJ28" s="11"/>
      <c r="AK28" s="12"/>
      <c r="AL28" s="13"/>
      <c r="AM28" s="14"/>
      <c r="AN28" s="10"/>
      <c r="AO28" s="10"/>
      <c r="AP28" s="10"/>
      <c r="AQ28" s="8" t="str">
        <f t="shared" si="7"/>
        <v/>
      </c>
      <c r="AR28" s="9" t="str">
        <f t="shared" si="3"/>
        <v/>
      </c>
      <c r="AS28" s="9" t="str">
        <f t="shared" si="11"/>
        <v/>
      </c>
    </row>
    <row r="29" spans="2:45" x14ac:dyDescent="0.25">
      <c r="B29" s="15"/>
      <c r="C29" s="11"/>
      <c r="D29" s="12"/>
      <c r="E29" s="13"/>
      <c r="F29" s="14"/>
      <c r="G29" s="10"/>
      <c r="H29" s="10"/>
      <c r="I29" s="10"/>
      <c r="J29" s="8" t="str">
        <f t="shared" si="4"/>
        <v/>
      </c>
      <c r="K29" s="9" t="str">
        <f t="shared" si="0"/>
        <v/>
      </c>
      <c r="L29" s="9" t="str">
        <f t="shared" si="8"/>
        <v/>
      </c>
      <c r="M29" s="15"/>
      <c r="N29" s="11"/>
      <c r="O29" s="12"/>
      <c r="P29" s="13"/>
      <c r="Q29" s="14"/>
      <c r="R29" s="10"/>
      <c r="S29" s="10"/>
      <c r="T29" s="10"/>
      <c r="U29" s="8" t="str">
        <f t="shared" si="5"/>
        <v/>
      </c>
      <c r="V29" s="9" t="str">
        <f t="shared" si="1"/>
        <v/>
      </c>
      <c r="W29" s="9" t="str">
        <f t="shared" si="9"/>
        <v/>
      </c>
      <c r="X29" s="15"/>
      <c r="Y29" s="11"/>
      <c r="Z29" s="12"/>
      <c r="AA29" s="13"/>
      <c r="AB29" s="14"/>
      <c r="AC29" s="10"/>
      <c r="AD29" s="10"/>
      <c r="AE29" s="10"/>
      <c r="AF29" s="8" t="str">
        <f t="shared" si="6"/>
        <v/>
      </c>
      <c r="AG29" s="9" t="str">
        <f t="shared" si="2"/>
        <v/>
      </c>
      <c r="AH29" s="9" t="str">
        <f t="shared" si="10"/>
        <v/>
      </c>
      <c r="AI29" s="15"/>
      <c r="AJ29" s="11"/>
      <c r="AK29" s="12"/>
      <c r="AL29" s="13"/>
      <c r="AM29" s="14"/>
      <c r="AN29" s="10"/>
      <c r="AO29" s="10"/>
      <c r="AP29" s="10"/>
      <c r="AQ29" s="8" t="str">
        <f t="shared" si="7"/>
        <v/>
      </c>
      <c r="AR29" s="9" t="str">
        <f t="shared" si="3"/>
        <v/>
      </c>
      <c r="AS29" s="9" t="str">
        <f t="shared" si="11"/>
        <v/>
      </c>
    </row>
    <row r="30" spans="2:45" x14ac:dyDescent="0.25">
      <c r="B30" s="15"/>
      <c r="C30" s="11"/>
      <c r="D30" s="12"/>
      <c r="E30" s="13"/>
      <c r="F30" s="14"/>
      <c r="G30" s="10"/>
      <c r="H30" s="10"/>
      <c r="I30" s="10"/>
      <c r="J30" s="8" t="str">
        <f t="shared" si="4"/>
        <v/>
      </c>
      <c r="K30" s="9" t="str">
        <f t="shared" si="0"/>
        <v/>
      </c>
      <c r="L30" s="9" t="str">
        <f t="shared" si="8"/>
        <v/>
      </c>
      <c r="M30" s="15"/>
      <c r="N30" s="11"/>
      <c r="O30" s="12"/>
      <c r="P30" s="13"/>
      <c r="Q30" s="14"/>
      <c r="R30" s="10"/>
      <c r="S30" s="10"/>
      <c r="T30" s="10"/>
      <c r="U30" s="8" t="str">
        <f t="shared" si="5"/>
        <v/>
      </c>
      <c r="V30" s="9" t="str">
        <f t="shared" si="1"/>
        <v/>
      </c>
      <c r="W30" s="9" t="str">
        <f t="shared" si="9"/>
        <v/>
      </c>
      <c r="X30" s="15"/>
      <c r="Y30" s="11"/>
      <c r="Z30" s="12"/>
      <c r="AA30" s="13"/>
      <c r="AB30" s="14"/>
      <c r="AC30" s="10"/>
      <c r="AD30" s="10"/>
      <c r="AE30" s="10"/>
      <c r="AF30" s="8" t="str">
        <f t="shared" si="6"/>
        <v/>
      </c>
      <c r="AG30" s="9" t="str">
        <f t="shared" si="2"/>
        <v/>
      </c>
      <c r="AH30" s="9" t="str">
        <f t="shared" si="10"/>
        <v/>
      </c>
      <c r="AI30" s="15"/>
      <c r="AJ30" s="11"/>
      <c r="AK30" s="12"/>
      <c r="AL30" s="13"/>
      <c r="AM30" s="14"/>
      <c r="AN30" s="10"/>
      <c r="AO30" s="10"/>
      <c r="AP30" s="10"/>
      <c r="AQ30" s="8" t="str">
        <f t="shared" si="7"/>
        <v/>
      </c>
      <c r="AR30" s="9" t="str">
        <f t="shared" si="3"/>
        <v/>
      </c>
      <c r="AS30" s="9" t="str">
        <f t="shared" si="11"/>
        <v/>
      </c>
    </row>
    <row r="31" spans="2:45" x14ac:dyDescent="0.25">
      <c r="B31" s="15"/>
      <c r="C31" s="11"/>
      <c r="D31" s="12"/>
      <c r="E31" s="13"/>
      <c r="F31" s="14"/>
      <c r="G31" s="10"/>
      <c r="H31" s="10"/>
      <c r="I31" s="10"/>
      <c r="J31" s="8" t="str">
        <f t="shared" si="4"/>
        <v/>
      </c>
      <c r="K31" s="9" t="str">
        <f t="shared" si="0"/>
        <v/>
      </c>
      <c r="L31" s="9" t="str">
        <f t="shared" si="8"/>
        <v/>
      </c>
      <c r="M31" s="15"/>
      <c r="N31" s="11"/>
      <c r="O31" s="12"/>
      <c r="P31" s="13"/>
      <c r="Q31" s="14"/>
      <c r="R31" s="10"/>
      <c r="S31" s="10"/>
      <c r="T31" s="10"/>
      <c r="U31" s="8" t="str">
        <f t="shared" si="5"/>
        <v/>
      </c>
      <c r="V31" s="9" t="str">
        <f t="shared" si="1"/>
        <v/>
      </c>
      <c r="W31" s="9" t="str">
        <f t="shared" si="9"/>
        <v/>
      </c>
      <c r="X31" s="15"/>
      <c r="Y31" s="11"/>
      <c r="Z31" s="12"/>
      <c r="AA31" s="13"/>
      <c r="AB31" s="14"/>
      <c r="AC31" s="10"/>
      <c r="AD31" s="10"/>
      <c r="AE31" s="10"/>
      <c r="AF31" s="8" t="str">
        <f t="shared" si="6"/>
        <v/>
      </c>
      <c r="AG31" s="9" t="str">
        <f t="shared" si="2"/>
        <v/>
      </c>
      <c r="AH31" s="9" t="str">
        <f t="shared" si="10"/>
        <v/>
      </c>
      <c r="AI31" s="15"/>
      <c r="AJ31" s="11"/>
      <c r="AK31" s="12"/>
      <c r="AL31" s="13"/>
      <c r="AM31" s="14"/>
      <c r="AN31" s="10"/>
      <c r="AO31" s="10"/>
      <c r="AP31" s="10"/>
      <c r="AQ31" s="8" t="str">
        <f t="shared" si="7"/>
        <v/>
      </c>
      <c r="AR31" s="9" t="str">
        <f t="shared" si="3"/>
        <v/>
      </c>
      <c r="AS31" s="9" t="str">
        <f t="shared" si="11"/>
        <v/>
      </c>
    </row>
    <row r="32" spans="2:45" x14ac:dyDescent="0.25">
      <c r="B32" s="15"/>
      <c r="C32" s="11"/>
      <c r="D32" s="12"/>
      <c r="E32" s="13"/>
      <c r="F32" s="14"/>
      <c r="G32" s="10"/>
      <c r="H32" s="10"/>
      <c r="I32" s="10"/>
      <c r="J32" s="8" t="str">
        <f t="shared" si="4"/>
        <v/>
      </c>
      <c r="K32" s="9" t="str">
        <f t="shared" si="0"/>
        <v/>
      </c>
      <c r="L32" s="9" t="str">
        <f t="shared" si="8"/>
        <v/>
      </c>
      <c r="M32" s="15"/>
      <c r="N32" s="11"/>
      <c r="O32" s="12"/>
      <c r="P32" s="13"/>
      <c r="Q32" s="14"/>
      <c r="R32" s="10"/>
      <c r="S32" s="10"/>
      <c r="T32" s="10"/>
      <c r="U32" s="8" t="str">
        <f t="shared" si="5"/>
        <v/>
      </c>
      <c r="V32" s="9" t="str">
        <f t="shared" si="1"/>
        <v/>
      </c>
      <c r="W32" s="9" t="str">
        <f t="shared" si="9"/>
        <v/>
      </c>
      <c r="X32" s="15"/>
      <c r="Y32" s="11"/>
      <c r="Z32" s="12"/>
      <c r="AA32" s="13"/>
      <c r="AB32" s="14"/>
      <c r="AC32" s="10"/>
      <c r="AD32" s="10"/>
      <c r="AE32" s="10"/>
      <c r="AF32" s="8" t="str">
        <f t="shared" si="6"/>
        <v/>
      </c>
      <c r="AG32" s="9" t="str">
        <f t="shared" si="2"/>
        <v/>
      </c>
      <c r="AH32" s="9" t="str">
        <f t="shared" si="10"/>
        <v/>
      </c>
      <c r="AI32" s="15"/>
      <c r="AJ32" s="11"/>
      <c r="AK32" s="12"/>
      <c r="AL32" s="13"/>
      <c r="AM32" s="14"/>
      <c r="AN32" s="10"/>
      <c r="AO32" s="10"/>
      <c r="AP32" s="10"/>
      <c r="AQ32" s="8" t="str">
        <f t="shared" si="7"/>
        <v/>
      </c>
      <c r="AR32" s="9" t="str">
        <f t="shared" si="3"/>
        <v/>
      </c>
      <c r="AS32" s="9" t="str">
        <f t="shared" si="11"/>
        <v/>
      </c>
    </row>
    <row r="33" spans="2:45" x14ac:dyDescent="0.25">
      <c r="B33" s="15"/>
      <c r="C33" s="11"/>
      <c r="D33" s="12"/>
      <c r="E33" s="13"/>
      <c r="F33" s="14"/>
      <c r="G33" s="10"/>
      <c r="H33" s="10"/>
      <c r="I33" s="10"/>
      <c r="J33" s="8" t="str">
        <f t="shared" si="4"/>
        <v/>
      </c>
      <c r="K33" s="9" t="str">
        <f t="shared" si="0"/>
        <v/>
      </c>
      <c r="L33" s="9" t="str">
        <f t="shared" si="8"/>
        <v/>
      </c>
      <c r="M33" s="15"/>
      <c r="N33" s="11"/>
      <c r="O33" s="12"/>
      <c r="P33" s="13"/>
      <c r="Q33" s="14"/>
      <c r="R33" s="10"/>
      <c r="S33" s="10"/>
      <c r="T33" s="10"/>
      <c r="U33" s="8" t="str">
        <f t="shared" si="5"/>
        <v/>
      </c>
      <c r="V33" s="9" t="str">
        <f t="shared" si="1"/>
        <v/>
      </c>
      <c r="W33" s="9" t="str">
        <f t="shared" si="9"/>
        <v/>
      </c>
      <c r="X33" s="15"/>
      <c r="Y33" s="11"/>
      <c r="Z33" s="12"/>
      <c r="AA33" s="13"/>
      <c r="AB33" s="14"/>
      <c r="AC33" s="10"/>
      <c r="AD33" s="10"/>
      <c r="AE33" s="10"/>
      <c r="AF33" s="8" t="str">
        <f t="shared" si="6"/>
        <v/>
      </c>
      <c r="AG33" s="9" t="str">
        <f t="shared" si="2"/>
        <v/>
      </c>
      <c r="AH33" s="9" t="str">
        <f t="shared" si="10"/>
        <v/>
      </c>
      <c r="AI33" s="15"/>
      <c r="AJ33" s="11"/>
      <c r="AK33" s="12"/>
      <c r="AL33" s="13"/>
      <c r="AM33" s="14"/>
      <c r="AN33" s="10"/>
      <c r="AO33" s="10"/>
      <c r="AP33" s="10"/>
      <c r="AQ33" s="8" t="str">
        <f t="shared" si="7"/>
        <v/>
      </c>
      <c r="AR33" s="9" t="str">
        <f t="shared" si="3"/>
        <v/>
      </c>
      <c r="AS33" s="9" t="str">
        <f t="shared" si="11"/>
        <v/>
      </c>
    </row>
    <row r="34" spans="2:45" x14ac:dyDescent="0.25">
      <c r="B34" s="15"/>
      <c r="C34" s="11"/>
      <c r="D34" s="12"/>
      <c r="E34" s="13"/>
      <c r="F34" s="14"/>
      <c r="G34" s="10"/>
      <c r="H34" s="10"/>
      <c r="I34" s="10"/>
      <c r="J34" s="8" t="str">
        <f t="shared" si="4"/>
        <v/>
      </c>
      <c r="K34" s="9" t="str">
        <f t="shared" si="0"/>
        <v/>
      </c>
      <c r="L34" s="9" t="str">
        <f t="shared" si="8"/>
        <v/>
      </c>
      <c r="M34" s="15"/>
      <c r="N34" s="11"/>
      <c r="O34" s="12"/>
      <c r="P34" s="13"/>
      <c r="Q34" s="14"/>
      <c r="R34" s="10"/>
      <c r="S34" s="10"/>
      <c r="T34" s="10"/>
      <c r="U34" s="8" t="str">
        <f t="shared" si="5"/>
        <v/>
      </c>
      <c r="V34" s="9" t="str">
        <f t="shared" si="1"/>
        <v/>
      </c>
      <c r="W34" s="9" t="str">
        <f t="shared" si="9"/>
        <v/>
      </c>
      <c r="X34" s="15"/>
      <c r="Y34" s="11"/>
      <c r="Z34" s="12"/>
      <c r="AA34" s="13"/>
      <c r="AB34" s="14"/>
      <c r="AC34" s="10"/>
      <c r="AD34" s="10"/>
      <c r="AE34" s="10"/>
      <c r="AF34" s="8" t="str">
        <f t="shared" si="6"/>
        <v/>
      </c>
      <c r="AG34" s="9" t="str">
        <f t="shared" si="2"/>
        <v/>
      </c>
      <c r="AH34" s="9" t="str">
        <f t="shared" si="10"/>
        <v/>
      </c>
      <c r="AI34" s="15"/>
      <c r="AJ34" s="11"/>
      <c r="AK34" s="12"/>
      <c r="AL34" s="13"/>
      <c r="AM34" s="14"/>
      <c r="AN34" s="10"/>
      <c r="AO34" s="10"/>
      <c r="AP34" s="10"/>
      <c r="AQ34" s="8" t="str">
        <f t="shared" si="7"/>
        <v/>
      </c>
      <c r="AR34" s="9" t="str">
        <f t="shared" si="3"/>
        <v/>
      </c>
      <c r="AS34" s="9" t="str">
        <f t="shared" si="11"/>
        <v/>
      </c>
    </row>
    <row r="35" spans="2:45" x14ac:dyDescent="0.25">
      <c r="B35" s="15"/>
      <c r="C35" s="11"/>
      <c r="D35" s="12"/>
      <c r="E35" s="13"/>
      <c r="F35" s="14"/>
      <c r="G35" s="10"/>
      <c r="H35" s="10"/>
      <c r="I35" s="10"/>
      <c r="J35" s="8" t="str">
        <f t="shared" si="4"/>
        <v/>
      </c>
      <c r="K35" s="9" t="str">
        <f t="shared" si="0"/>
        <v/>
      </c>
      <c r="L35" s="9" t="str">
        <f t="shared" si="8"/>
        <v/>
      </c>
      <c r="M35" s="15"/>
      <c r="N35" s="11"/>
      <c r="O35" s="12"/>
      <c r="P35" s="13"/>
      <c r="Q35" s="14"/>
      <c r="R35" s="10"/>
      <c r="S35" s="10"/>
      <c r="T35" s="10"/>
      <c r="U35" s="8" t="str">
        <f t="shared" si="5"/>
        <v/>
      </c>
      <c r="V35" s="9" t="str">
        <f t="shared" si="1"/>
        <v/>
      </c>
      <c r="W35" s="9" t="str">
        <f t="shared" si="9"/>
        <v/>
      </c>
      <c r="X35" s="15"/>
      <c r="Y35" s="11"/>
      <c r="Z35" s="12"/>
      <c r="AA35" s="13"/>
      <c r="AB35" s="14"/>
      <c r="AC35" s="10"/>
      <c r="AD35" s="10"/>
      <c r="AE35" s="10"/>
      <c r="AF35" s="8" t="str">
        <f t="shared" si="6"/>
        <v/>
      </c>
      <c r="AG35" s="9" t="str">
        <f t="shared" si="2"/>
        <v/>
      </c>
      <c r="AH35" s="9" t="str">
        <f t="shared" si="10"/>
        <v/>
      </c>
      <c r="AI35" s="15"/>
      <c r="AJ35" s="11"/>
      <c r="AK35" s="12"/>
      <c r="AL35" s="13"/>
      <c r="AM35" s="14"/>
      <c r="AN35" s="10"/>
      <c r="AO35" s="10"/>
      <c r="AP35" s="10"/>
      <c r="AQ35" s="8" t="str">
        <f t="shared" si="7"/>
        <v/>
      </c>
      <c r="AR35" s="9" t="str">
        <f t="shared" si="3"/>
        <v/>
      </c>
      <c r="AS35" s="9" t="str">
        <f t="shared" si="11"/>
        <v/>
      </c>
    </row>
    <row r="36" spans="2:45" x14ac:dyDescent="0.25">
      <c r="B36" s="15"/>
      <c r="C36" s="11"/>
      <c r="D36" s="12"/>
      <c r="E36" s="13"/>
      <c r="F36" s="14"/>
      <c r="G36" s="10"/>
      <c r="H36" s="10"/>
      <c r="I36" s="10"/>
      <c r="J36" s="8" t="str">
        <f t="shared" si="4"/>
        <v/>
      </c>
      <c r="K36" s="9" t="str">
        <f t="shared" si="0"/>
        <v/>
      </c>
      <c r="L36" s="9" t="str">
        <f t="shared" si="8"/>
        <v/>
      </c>
      <c r="M36" s="15"/>
      <c r="N36" s="11"/>
      <c r="O36" s="12"/>
      <c r="P36" s="13"/>
      <c r="Q36" s="14"/>
      <c r="R36" s="10"/>
      <c r="S36" s="10"/>
      <c r="T36" s="10"/>
      <c r="U36" s="8" t="str">
        <f t="shared" si="5"/>
        <v/>
      </c>
      <c r="V36" s="9" t="str">
        <f t="shared" si="1"/>
        <v/>
      </c>
      <c r="W36" s="9" t="str">
        <f t="shared" si="9"/>
        <v/>
      </c>
      <c r="X36" s="15"/>
      <c r="Y36" s="11"/>
      <c r="Z36" s="12"/>
      <c r="AA36" s="13"/>
      <c r="AB36" s="14"/>
      <c r="AC36" s="10"/>
      <c r="AD36" s="10"/>
      <c r="AE36" s="10"/>
      <c r="AF36" s="8" t="str">
        <f t="shared" si="6"/>
        <v/>
      </c>
      <c r="AG36" s="9" t="str">
        <f t="shared" si="2"/>
        <v/>
      </c>
      <c r="AH36" s="9" t="str">
        <f t="shared" si="10"/>
        <v/>
      </c>
      <c r="AI36" s="15"/>
      <c r="AJ36" s="11"/>
      <c r="AK36" s="12"/>
      <c r="AL36" s="13"/>
      <c r="AM36" s="14"/>
      <c r="AN36" s="10"/>
      <c r="AO36" s="10"/>
      <c r="AP36" s="10"/>
      <c r="AQ36" s="8" t="str">
        <f t="shared" si="7"/>
        <v/>
      </c>
      <c r="AR36" s="9" t="str">
        <f t="shared" si="3"/>
        <v/>
      </c>
      <c r="AS36" s="9" t="str">
        <f t="shared" si="11"/>
        <v/>
      </c>
    </row>
    <row r="37" spans="2:45" x14ac:dyDescent="0.25">
      <c r="B37" s="15"/>
      <c r="C37" s="11"/>
      <c r="D37" s="12"/>
      <c r="E37" s="13"/>
      <c r="F37" s="14"/>
      <c r="G37" s="10"/>
      <c r="H37" s="10"/>
      <c r="I37" s="10"/>
      <c r="J37" s="8" t="str">
        <f t="shared" si="4"/>
        <v/>
      </c>
      <c r="K37" s="9" t="str">
        <f t="shared" si="0"/>
        <v/>
      </c>
      <c r="L37" s="9" t="str">
        <f t="shared" si="8"/>
        <v/>
      </c>
      <c r="M37" s="15"/>
      <c r="N37" s="11"/>
      <c r="O37" s="12"/>
      <c r="P37" s="13"/>
      <c r="Q37" s="14"/>
      <c r="R37" s="10"/>
      <c r="S37" s="10"/>
      <c r="T37" s="10"/>
      <c r="U37" s="8" t="str">
        <f t="shared" si="5"/>
        <v/>
      </c>
      <c r="V37" s="9" t="str">
        <f t="shared" si="1"/>
        <v/>
      </c>
      <c r="W37" s="9" t="str">
        <f t="shared" si="9"/>
        <v/>
      </c>
      <c r="X37" s="15"/>
      <c r="Y37" s="11"/>
      <c r="Z37" s="12"/>
      <c r="AA37" s="13"/>
      <c r="AB37" s="14"/>
      <c r="AC37" s="10"/>
      <c r="AD37" s="10"/>
      <c r="AE37" s="10"/>
      <c r="AF37" s="8" t="str">
        <f t="shared" si="6"/>
        <v/>
      </c>
      <c r="AG37" s="9" t="str">
        <f t="shared" si="2"/>
        <v/>
      </c>
      <c r="AH37" s="9" t="str">
        <f t="shared" si="10"/>
        <v/>
      </c>
      <c r="AI37" s="15"/>
      <c r="AJ37" s="11"/>
      <c r="AK37" s="12"/>
      <c r="AL37" s="13"/>
      <c r="AM37" s="14"/>
      <c r="AN37" s="10"/>
      <c r="AO37" s="10"/>
      <c r="AP37" s="10"/>
      <c r="AQ37" s="8" t="str">
        <f t="shared" si="7"/>
        <v/>
      </c>
      <c r="AR37" s="9" t="str">
        <f t="shared" si="3"/>
        <v/>
      </c>
      <c r="AS37" s="9" t="str">
        <f t="shared" si="11"/>
        <v/>
      </c>
    </row>
    <row r="38" spans="2:45" x14ac:dyDescent="0.25">
      <c r="B38" s="15"/>
      <c r="C38" s="11"/>
      <c r="D38" s="12"/>
      <c r="E38" s="13"/>
      <c r="F38" s="14"/>
      <c r="G38" s="10"/>
      <c r="H38" s="10"/>
      <c r="I38" s="10"/>
      <c r="J38" s="8" t="str">
        <f t="shared" si="4"/>
        <v/>
      </c>
      <c r="K38" s="9" t="str">
        <f t="shared" si="0"/>
        <v/>
      </c>
      <c r="L38" s="9" t="str">
        <f t="shared" si="8"/>
        <v/>
      </c>
      <c r="M38" s="15"/>
      <c r="N38" s="11"/>
      <c r="O38" s="12"/>
      <c r="P38" s="13"/>
      <c r="Q38" s="14"/>
      <c r="R38" s="10"/>
      <c r="S38" s="10"/>
      <c r="T38" s="10"/>
      <c r="U38" s="8" t="str">
        <f t="shared" si="5"/>
        <v/>
      </c>
      <c r="V38" s="9" t="str">
        <f t="shared" si="1"/>
        <v/>
      </c>
      <c r="W38" s="9" t="str">
        <f t="shared" si="9"/>
        <v/>
      </c>
      <c r="X38" s="15"/>
      <c r="Y38" s="11"/>
      <c r="Z38" s="12"/>
      <c r="AA38" s="13"/>
      <c r="AB38" s="14"/>
      <c r="AC38" s="10"/>
      <c r="AD38" s="10"/>
      <c r="AE38" s="10"/>
      <c r="AF38" s="8" t="str">
        <f t="shared" si="6"/>
        <v/>
      </c>
      <c r="AG38" s="9" t="str">
        <f t="shared" si="2"/>
        <v/>
      </c>
      <c r="AH38" s="9" t="str">
        <f t="shared" si="10"/>
        <v/>
      </c>
      <c r="AI38" s="15"/>
      <c r="AJ38" s="11"/>
      <c r="AK38" s="12"/>
      <c r="AL38" s="13"/>
      <c r="AM38" s="14"/>
      <c r="AN38" s="10"/>
      <c r="AO38" s="10"/>
      <c r="AP38" s="10"/>
      <c r="AQ38" s="8" t="str">
        <f t="shared" si="7"/>
        <v/>
      </c>
      <c r="AR38" s="9" t="str">
        <f t="shared" si="3"/>
        <v/>
      </c>
      <c r="AS38" s="9" t="str">
        <f t="shared" si="11"/>
        <v/>
      </c>
    </row>
    <row r="39" spans="2:45" x14ac:dyDescent="0.25">
      <c r="B39" s="15"/>
      <c r="C39" s="11"/>
      <c r="D39" s="12"/>
      <c r="E39" s="13"/>
      <c r="F39" s="14"/>
      <c r="G39" s="10"/>
      <c r="H39" s="10"/>
      <c r="I39" s="10"/>
      <c r="J39" s="8" t="str">
        <f t="shared" si="4"/>
        <v/>
      </c>
      <c r="K39" s="9" t="str">
        <f t="shared" si="0"/>
        <v/>
      </c>
      <c r="L39" s="9" t="str">
        <f t="shared" si="8"/>
        <v/>
      </c>
      <c r="M39" s="15"/>
      <c r="N39" s="11"/>
      <c r="O39" s="12"/>
      <c r="P39" s="13"/>
      <c r="Q39" s="14"/>
      <c r="R39" s="10"/>
      <c r="S39" s="10"/>
      <c r="T39" s="10"/>
      <c r="U39" s="8" t="str">
        <f t="shared" si="5"/>
        <v/>
      </c>
      <c r="V39" s="9" t="str">
        <f t="shared" si="1"/>
        <v/>
      </c>
      <c r="W39" s="9" t="str">
        <f t="shared" si="9"/>
        <v/>
      </c>
      <c r="X39" s="15"/>
      <c r="Y39" s="11"/>
      <c r="Z39" s="12"/>
      <c r="AA39" s="13"/>
      <c r="AB39" s="14"/>
      <c r="AC39" s="10"/>
      <c r="AD39" s="10"/>
      <c r="AE39" s="10"/>
      <c r="AF39" s="8" t="str">
        <f t="shared" si="6"/>
        <v/>
      </c>
      <c r="AG39" s="9" t="str">
        <f t="shared" si="2"/>
        <v/>
      </c>
      <c r="AH39" s="9" t="str">
        <f t="shared" si="10"/>
        <v/>
      </c>
      <c r="AI39" s="15"/>
      <c r="AJ39" s="11"/>
      <c r="AK39" s="12"/>
      <c r="AL39" s="13"/>
      <c r="AM39" s="14"/>
      <c r="AN39" s="10"/>
      <c r="AO39" s="10"/>
      <c r="AP39" s="10"/>
      <c r="AQ39" s="8" t="str">
        <f t="shared" si="7"/>
        <v/>
      </c>
      <c r="AR39" s="9" t="str">
        <f t="shared" si="3"/>
        <v/>
      </c>
      <c r="AS39" s="9" t="str">
        <f t="shared" si="11"/>
        <v/>
      </c>
    </row>
    <row r="40" spans="2:45" x14ac:dyDescent="0.25">
      <c r="B40" s="15"/>
      <c r="C40" s="11"/>
      <c r="D40" s="12"/>
      <c r="E40" s="13"/>
      <c r="F40" s="14"/>
      <c r="G40" s="10"/>
      <c r="H40" s="10"/>
      <c r="I40" s="10"/>
      <c r="J40" s="8" t="str">
        <f t="shared" si="4"/>
        <v/>
      </c>
      <c r="K40" s="9" t="str">
        <f t="shared" si="0"/>
        <v/>
      </c>
      <c r="L40" s="9" t="str">
        <f t="shared" si="8"/>
        <v/>
      </c>
      <c r="M40" s="15"/>
      <c r="N40" s="11"/>
      <c r="O40" s="12"/>
      <c r="P40" s="13"/>
      <c r="Q40" s="14"/>
      <c r="R40" s="10"/>
      <c r="S40" s="10"/>
      <c r="T40" s="10"/>
      <c r="U40" s="8" t="str">
        <f t="shared" si="5"/>
        <v/>
      </c>
      <c r="V40" s="9" t="str">
        <f t="shared" si="1"/>
        <v/>
      </c>
      <c r="W40" s="9" t="str">
        <f t="shared" si="9"/>
        <v/>
      </c>
      <c r="X40" s="15"/>
      <c r="Y40" s="11"/>
      <c r="Z40" s="12"/>
      <c r="AA40" s="13"/>
      <c r="AB40" s="14"/>
      <c r="AC40" s="10"/>
      <c r="AD40" s="10"/>
      <c r="AE40" s="10"/>
      <c r="AF40" s="8" t="str">
        <f t="shared" si="6"/>
        <v/>
      </c>
      <c r="AG40" s="9" t="str">
        <f t="shared" si="2"/>
        <v/>
      </c>
      <c r="AH40" s="9" t="str">
        <f t="shared" si="10"/>
        <v/>
      </c>
      <c r="AI40" s="15"/>
      <c r="AJ40" s="11"/>
      <c r="AK40" s="12"/>
      <c r="AL40" s="13"/>
      <c r="AM40" s="14"/>
      <c r="AN40" s="10"/>
      <c r="AO40" s="10"/>
      <c r="AP40" s="10"/>
      <c r="AQ40" s="8" t="str">
        <f t="shared" si="7"/>
        <v/>
      </c>
      <c r="AR40" s="9" t="str">
        <f t="shared" si="3"/>
        <v/>
      </c>
      <c r="AS40" s="9" t="str">
        <f t="shared" si="11"/>
        <v/>
      </c>
    </row>
    <row r="41" spans="2:45" x14ac:dyDescent="0.25">
      <c r="B41" s="15"/>
      <c r="C41" s="11"/>
      <c r="D41" s="12"/>
      <c r="E41" s="13"/>
      <c r="F41" s="14"/>
      <c r="G41" s="10"/>
      <c r="H41" s="10"/>
      <c r="I41" s="10"/>
      <c r="J41" s="8" t="str">
        <f t="shared" si="4"/>
        <v/>
      </c>
      <c r="K41" s="9" t="str">
        <f t="shared" si="0"/>
        <v/>
      </c>
      <c r="L41" s="9" t="str">
        <f t="shared" si="8"/>
        <v/>
      </c>
      <c r="M41" s="15"/>
      <c r="N41" s="11"/>
      <c r="O41" s="12"/>
      <c r="P41" s="13"/>
      <c r="Q41" s="14"/>
      <c r="R41" s="10"/>
      <c r="S41" s="10"/>
      <c r="T41" s="10"/>
      <c r="U41" s="8" t="str">
        <f t="shared" si="5"/>
        <v/>
      </c>
      <c r="V41" s="9" t="str">
        <f t="shared" si="1"/>
        <v/>
      </c>
      <c r="W41" s="9" t="str">
        <f t="shared" si="9"/>
        <v/>
      </c>
      <c r="X41" s="15"/>
      <c r="Y41" s="11"/>
      <c r="Z41" s="12"/>
      <c r="AA41" s="13"/>
      <c r="AB41" s="14"/>
      <c r="AC41" s="10"/>
      <c r="AD41" s="10"/>
      <c r="AE41" s="10"/>
      <c r="AF41" s="8" t="str">
        <f t="shared" si="6"/>
        <v/>
      </c>
      <c r="AG41" s="9" t="str">
        <f t="shared" si="2"/>
        <v/>
      </c>
      <c r="AH41" s="9" t="str">
        <f t="shared" si="10"/>
        <v/>
      </c>
      <c r="AI41" s="15"/>
      <c r="AJ41" s="11"/>
      <c r="AK41" s="12"/>
      <c r="AL41" s="13"/>
      <c r="AM41" s="14"/>
      <c r="AN41" s="10"/>
      <c r="AO41" s="10"/>
      <c r="AP41" s="10"/>
      <c r="AQ41" s="8" t="str">
        <f t="shared" si="7"/>
        <v/>
      </c>
      <c r="AR41" s="9" t="str">
        <f t="shared" si="3"/>
        <v/>
      </c>
      <c r="AS41" s="9" t="str">
        <f t="shared" si="11"/>
        <v/>
      </c>
    </row>
    <row r="42" spans="2:45" x14ac:dyDescent="0.25">
      <c r="B42" s="15"/>
      <c r="C42" s="11"/>
      <c r="D42" s="12"/>
      <c r="E42" s="13"/>
      <c r="F42" s="14"/>
      <c r="G42" s="10"/>
      <c r="H42" s="10"/>
      <c r="I42" s="10"/>
      <c r="J42" s="8" t="str">
        <f t="shared" si="4"/>
        <v/>
      </c>
      <c r="K42" s="9" t="str">
        <f t="shared" si="0"/>
        <v/>
      </c>
      <c r="L42" s="9" t="str">
        <f t="shared" si="8"/>
        <v/>
      </c>
      <c r="M42" s="15"/>
      <c r="N42" s="11"/>
      <c r="O42" s="12"/>
      <c r="P42" s="13"/>
      <c r="Q42" s="14"/>
      <c r="R42" s="10"/>
      <c r="S42" s="10"/>
      <c r="T42" s="10"/>
      <c r="U42" s="8" t="str">
        <f t="shared" si="5"/>
        <v/>
      </c>
      <c r="V42" s="9" t="str">
        <f t="shared" si="1"/>
        <v/>
      </c>
      <c r="W42" s="9" t="str">
        <f t="shared" si="9"/>
        <v/>
      </c>
      <c r="X42" s="15"/>
      <c r="Y42" s="11"/>
      <c r="Z42" s="12"/>
      <c r="AA42" s="13"/>
      <c r="AB42" s="14"/>
      <c r="AC42" s="10"/>
      <c r="AD42" s="10"/>
      <c r="AE42" s="10"/>
      <c r="AF42" s="8" t="str">
        <f t="shared" si="6"/>
        <v/>
      </c>
      <c r="AG42" s="9" t="str">
        <f t="shared" si="2"/>
        <v/>
      </c>
      <c r="AH42" s="9" t="str">
        <f t="shared" si="10"/>
        <v/>
      </c>
      <c r="AI42" s="15"/>
      <c r="AJ42" s="11"/>
      <c r="AK42" s="12"/>
      <c r="AL42" s="13"/>
      <c r="AM42" s="14"/>
      <c r="AN42" s="10"/>
      <c r="AO42" s="10"/>
      <c r="AP42" s="10"/>
      <c r="AQ42" s="8" t="str">
        <f t="shared" si="7"/>
        <v/>
      </c>
      <c r="AR42" s="9" t="str">
        <f t="shared" si="3"/>
        <v/>
      </c>
      <c r="AS42" s="9" t="str">
        <f t="shared" si="11"/>
        <v/>
      </c>
    </row>
    <row r="43" spans="2:45" x14ac:dyDescent="0.25">
      <c r="B43" s="15"/>
      <c r="C43" s="11"/>
      <c r="D43" s="12"/>
      <c r="E43" s="13"/>
      <c r="F43" s="14"/>
      <c r="G43" s="10"/>
      <c r="H43" s="10"/>
      <c r="I43" s="10"/>
      <c r="J43" s="8" t="str">
        <f t="shared" si="4"/>
        <v/>
      </c>
      <c r="K43" s="9" t="str">
        <f t="shared" si="0"/>
        <v/>
      </c>
      <c r="L43" s="9" t="str">
        <f t="shared" si="8"/>
        <v/>
      </c>
      <c r="M43" s="15"/>
      <c r="N43" s="11"/>
      <c r="O43" s="12"/>
      <c r="P43" s="13"/>
      <c r="Q43" s="14"/>
      <c r="R43" s="10"/>
      <c r="S43" s="10"/>
      <c r="T43" s="10"/>
      <c r="U43" s="8" t="str">
        <f t="shared" si="5"/>
        <v/>
      </c>
      <c r="V43" s="9" t="str">
        <f t="shared" si="1"/>
        <v/>
      </c>
      <c r="W43" s="9" t="str">
        <f t="shared" si="9"/>
        <v/>
      </c>
      <c r="X43" s="15"/>
      <c r="Y43" s="11"/>
      <c r="Z43" s="12"/>
      <c r="AA43" s="13"/>
      <c r="AB43" s="14"/>
      <c r="AC43" s="10"/>
      <c r="AD43" s="10"/>
      <c r="AE43" s="10"/>
      <c r="AF43" s="8" t="str">
        <f t="shared" si="6"/>
        <v/>
      </c>
      <c r="AG43" s="9" t="str">
        <f t="shared" si="2"/>
        <v/>
      </c>
      <c r="AH43" s="9" t="str">
        <f t="shared" si="10"/>
        <v/>
      </c>
      <c r="AI43" s="15"/>
      <c r="AJ43" s="11"/>
      <c r="AK43" s="12"/>
      <c r="AL43" s="13"/>
      <c r="AM43" s="14"/>
      <c r="AN43" s="10"/>
      <c r="AO43" s="10"/>
      <c r="AP43" s="10"/>
      <c r="AQ43" s="8" t="str">
        <f t="shared" si="7"/>
        <v/>
      </c>
      <c r="AR43" s="9" t="str">
        <f t="shared" si="3"/>
        <v/>
      </c>
      <c r="AS43" s="9" t="str">
        <f t="shared" si="11"/>
        <v/>
      </c>
    </row>
    <row r="44" spans="2:45" x14ac:dyDescent="0.25">
      <c r="B44" s="15"/>
      <c r="C44" s="11"/>
      <c r="D44" s="12"/>
      <c r="E44" s="13"/>
      <c r="F44" s="14"/>
      <c r="G44" s="10"/>
      <c r="H44" s="10"/>
      <c r="I44" s="10"/>
      <c r="J44" s="8" t="str">
        <f t="shared" si="4"/>
        <v/>
      </c>
      <c r="K44" s="9" t="str">
        <f t="shared" si="0"/>
        <v/>
      </c>
      <c r="L44" s="9" t="str">
        <f t="shared" si="8"/>
        <v/>
      </c>
      <c r="M44" s="15"/>
      <c r="N44" s="11"/>
      <c r="O44" s="12"/>
      <c r="P44" s="13"/>
      <c r="Q44" s="14"/>
      <c r="R44" s="10"/>
      <c r="S44" s="10"/>
      <c r="T44" s="10"/>
      <c r="U44" s="8" t="str">
        <f t="shared" si="5"/>
        <v/>
      </c>
      <c r="V44" s="9" t="str">
        <f t="shared" si="1"/>
        <v/>
      </c>
      <c r="W44" s="9" t="str">
        <f t="shared" si="9"/>
        <v/>
      </c>
      <c r="X44" s="15"/>
      <c r="Y44" s="11"/>
      <c r="Z44" s="12"/>
      <c r="AA44" s="13"/>
      <c r="AB44" s="14"/>
      <c r="AC44" s="10"/>
      <c r="AD44" s="10"/>
      <c r="AE44" s="10"/>
      <c r="AF44" s="8" t="str">
        <f t="shared" si="6"/>
        <v/>
      </c>
      <c r="AG44" s="9" t="str">
        <f t="shared" si="2"/>
        <v/>
      </c>
      <c r="AH44" s="9" t="str">
        <f t="shared" si="10"/>
        <v/>
      </c>
      <c r="AI44" s="15"/>
      <c r="AJ44" s="11"/>
      <c r="AK44" s="12"/>
      <c r="AL44" s="13"/>
      <c r="AM44" s="14"/>
      <c r="AN44" s="10"/>
      <c r="AO44" s="10"/>
      <c r="AP44" s="10"/>
      <c r="AQ44" s="8" t="str">
        <f t="shared" si="7"/>
        <v/>
      </c>
      <c r="AR44" s="9" t="str">
        <f t="shared" si="3"/>
        <v/>
      </c>
      <c r="AS44" s="9" t="str">
        <f t="shared" si="11"/>
        <v/>
      </c>
    </row>
    <row r="45" spans="2:45" x14ac:dyDescent="0.25">
      <c r="B45" s="15"/>
      <c r="C45" s="11"/>
      <c r="D45" s="12"/>
      <c r="E45" s="13"/>
      <c r="F45" s="14"/>
      <c r="G45" s="10"/>
      <c r="H45" s="10"/>
      <c r="I45" s="10"/>
      <c r="J45" s="8" t="str">
        <f t="shared" si="4"/>
        <v/>
      </c>
      <c r="K45" s="9" t="str">
        <f t="shared" si="0"/>
        <v/>
      </c>
      <c r="L45" s="9" t="str">
        <f t="shared" si="8"/>
        <v/>
      </c>
      <c r="M45" s="15"/>
      <c r="N45" s="11"/>
      <c r="O45" s="12"/>
      <c r="P45" s="13"/>
      <c r="Q45" s="14"/>
      <c r="R45" s="10"/>
      <c r="S45" s="10"/>
      <c r="T45" s="10"/>
      <c r="U45" s="8" t="str">
        <f t="shared" si="5"/>
        <v/>
      </c>
      <c r="V45" s="9" t="str">
        <f t="shared" si="1"/>
        <v/>
      </c>
      <c r="W45" s="9" t="str">
        <f t="shared" si="9"/>
        <v/>
      </c>
      <c r="X45" s="15"/>
      <c r="Y45" s="11"/>
      <c r="Z45" s="12"/>
      <c r="AA45" s="13"/>
      <c r="AB45" s="14"/>
      <c r="AC45" s="10"/>
      <c r="AD45" s="10"/>
      <c r="AE45" s="10"/>
      <c r="AF45" s="8" t="str">
        <f t="shared" si="6"/>
        <v/>
      </c>
      <c r="AG45" s="9" t="str">
        <f t="shared" si="2"/>
        <v/>
      </c>
      <c r="AH45" s="9" t="str">
        <f t="shared" si="10"/>
        <v/>
      </c>
      <c r="AI45" s="15"/>
      <c r="AJ45" s="11"/>
      <c r="AK45" s="12"/>
      <c r="AL45" s="13"/>
      <c r="AM45" s="14"/>
      <c r="AN45" s="10"/>
      <c r="AO45" s="10"/>
      <c r="AP45" s="10"/>
      <c r="AQ45" s="8" t="str">
        <f t="shared" si="7"/>
        <v/>
      </c>
      <c r="AR45" s="9" t="str">
        <f t="shared" si="3"/>
        <v/>
      </c>
      <c r="AS45" s="9" t="str">
        <f t="shared" si="11"/>
        <v/>
      </c>
    </row>
    <row r="46" spans="2:45" x14ac:dyDescent="0.25">
      <c r="B46" s="15"/>
      <c r="C46" s="11"/>
      <c r="D46" s="12"/>
      <c r="E46" s="13"/>
      <c r="F46" s="14"/>
      <c r="G46" s="10"/>
      <c r="H46" s="10"/>
      <c r="I46" s="10"/>
      <c r="J46" s="8" t="str">
        <f t="shared" si="4"/>
        <v/>
      </c>
      <c r="K46" s="9" t="str">
        <f t="shared" si="0"/>
        <v/>
      </c>
      <c r="L46" s="9" t="str">
        <f t="shared" si="8"/>
        <v/>
      </c>
      <c r="M46" s="15"/>
      <c r="N46" s="11"/>
      <c r="O46" s="12"/>
      <c r="P46" s="13"/>
      <c r="Q46" s="14"/>
      <c r="R46" s="10"/>
      <c r="S46" s="10"/>
      <c r="T46" s="10"/>
      <c r="U46" s="8" t="str">
        <f t="shared" si="5"/>
        <v/>
      </c>
      <c r="V46" s="9" t="str">
        <f t="shared" si="1"/>
        <v/>
      </c>
      <c r="W46" s="9" t="str">
        <f t="shared" si="9"/>
        <v/>
      </c>
      <c r="X46" s="15"/>
      <c r="Y46" s="11"/>
      <c r="Z46" s="12"/>
      <c r="AA46" s="13"/>
      <c r="AB46" s="14"/>
      <c r="AC46" s="10"/>
      <c r="AD46" s="10"/>
      <c r="AE46" s="10"/>
      <c r="AF46" s="8" t="str">
        <f t="shared" si="6"/>
        <v/>
      </c>
      <c r="AG46" s="9" t="str">
        <f t="shared" si="2"/>
        <v/>
      </c>
      <c r="AH46" s="9" t="str">
        <f t="shared" si="10"/>
        <v/>
      </c>
      <c r="AI46" s="15"/>
      <c r="AJ46" s="11"/>
      <c r="AK46" s="12"/>
      <c r="AL46" s="13"/>
      <c r="AM46" s="14"/>
      <c r="AN46" s="10"/>
      <c r="AO46" s="10"/>
      <c r="AP46" s="10"/>
      <c r="AQ46" s="8" t="str">
        <f t="shared" si="7"/>
        <v/>
      </c>
      <c r="AR46" s="9" t="str">
        <f t="shared" si="3"/>
        <v/>
      </c>
      <c r="AS46" s="9" t="str">
        <f t="shared" si="11"/>
        <v/>
      </c>
    </row>
    <row r="47" spans="2:45" x14ac:dyDescent="0.25">
      <c r="B47" s="15"/>
      <c r="C47" s="11"/>
      <c r="D47" s="12"/>
      <c r="E47" s="13"/>
      <c r="F47" s="14"/>
      <c r="G47" s="10"/>
      <c r="H47" s="10"/>
      <c r="I47" s="10"/>
      <c r="J47" s="8" t="str">
        <f t="shared" si="4"/>
        <v/>
      </c>
      <c r="K47" s="9" t="str">
        <f t="shared" si="0"/>
        <v/>
      </c>
      <c r="L47" s="9" t="str">
        <f t="shared" si="8"/>
        <v/>
      </c>
      <c r="M47" s="15"/>
      <c r="N47" s="11"/>
      <c r="O47" s="12"/>
      <c r="P47" s="13"/>
      <c r="Q47" s="14"/>
      <c r="R47" s="10"/>
      <c r="S47" s="10"/>
      <c r="T47" s="10"/>
      <c r="U47" s="8" t="str">
        <f t="shared" si="5"/>
        <v/>
      </c>
      <c r="V47" s="9" t="str">
        <f t="shared" si="1"/>
        <v/>
      </c>
      <c r="W47" s="9" t="str">
        <f t="shared" si="9"/>
        <v/>
      </c>
      <c r="X47" s="15"/>
      <c r="Y47" s="11"/>
      <c r="Z47" s="12"/>
      <c r="AA47" s="13"/>
      <c r="AB47" s="14"/>
      <c r="AC47" s="10"/>
      <c r="AD47" s="10"/>
      <c r="AE47" s="10"/>
      <c r="AF47" s="8" t="str">
        <f t="shared" si="6"/>
        <v/>
      </c>
      <c r="AG47" s="9" t="str">
        <f t="shared" si="2"/>
        <v/>
      </c>
      <c r="AH47" s="9" t="str">
        <f t="shared" si="10"/>
        <v/>
      </c>
      <c r="AI47" s="15"/>
      <c r="AJ47" s="11"/>
      <c r="AK47" s="12"/>
      <c r="AL47" s="13"/>
      <c r="AM47" s="14"/>
      <c r="AN47" s="10"/>
      <c r="AO47" s="10"/>
      <c r="AP47" s="10"/>
      <c r="AQ47" s="8" t="str">
        <f t="shared" si="7"/>
        <v/>
      </c>
      <c r="AR47" s="9" t="str">
        <f t="shared" si="3"/>
        <v/>
      </c>
      <c r="AS47" s="9" t="str">
        <f t="shared" si="11"/>
        <v/>
      </c>
    </row>
    <row r="48" spans="2:45" x14ac:dyDescent="0.25">
      <c r="B48" s="15"/>
      <c r="C48" s="11"/>
      <c r="D48" s="12"/>
      <c r="E48" s="13"/>
      <c r="F48" s="14"/>
      <c r="G48" s="10"/>
      <c r="H48" s="10"/>
      <c r="I48" s="10"/>
      <c r="J48" s="8" t="str">
        <f t="shared" si="4"/>
        <v/>
      </c>
      <c r="K48" s="9" t="str">
        <f t="shared" si="0"/>
        <v/>
      </c>
      <c r="L48" s="9" t="str">
        <f t="shared" si="8"/>
        <v/>
      </c>
      <c r="M48" s="15"/>
      <c r="N48" s="11"/>
      <c r="O48" s="12"/>
      <c r="P48" s="13"/>
      <c r="Q48" s="14"/>
      <c r="R48" s="10"/>
      <c r="S48" s="10"/>
      <c r="T48" s="10"/>
      <c r="U48" s="8" t="str">
        <f t="shared" si="5"/>
        <v/>
      </c>
      <c r="V48" s="9" t="str">
        <f t="shared" si="1"/>
        <v/>
      </c>
      <c r="W48" s="9" t="str">
        <f t="shared" si="9"/>
        <v/>
      </c>
      <c r="X48" s="15"/>
      <c r="Y48" s="11"/>
      <c r="Z48" s="12"/>
      <c r="AA48" s="13"/>
      <c r="AB48" s="14"/>
      <c r="AC48" s="10"/>
      <c r="AD48" s="10"/>
      <c r="AE48" s="10"/>
      <c r="AF48" s="8" t="str">
        <f t="shared" si="6"/>
        <v/>
      </c>
      <c r="AG48" s="9" t="str">
        <f t="shared" si="2"/>
        <v/>
      </c>
      <c r="AH48" s="9" t="str">
        <f t="shared" si="10"/>
        <v/>
      </c>
      <c r="AI48" s="15"/>
      <c r="AJ48" s="11"/>
      <c r="AK48" s="12"/>
      <c r="AL48" s="13"/>
      <c r="AM48" s="14"/>
      <c r="AN48" s="10"/>
      <c r="AO48" s="10"/>
      <c r="AP48" s="10"/>
      <c r="AQ48" s="8" t="str">
        <f t="shared" si="7"/>
        <v/>
      </c>
      <c r="AR48" s="9" t="str">
        <f t="shared" si="3"/>
        <v/>
      </c>
      <c r="AS48" s="9" t="str">
        <f t="shared" si="11"/>
        <v/>
      </c>
    </row>
    <row r="49" spans="1:45" x14ac:dyDescent="0.25">
      <c r="B49" s="17" t="s">
        <v>20</v>
      </c>
      <c r="C49" s="18"/>
      <c r="D49" s="19" t="str">
        <f>IF(D14="","",AVERAGE(D14:D48))</f>
        <v/>
      </c>
      <c r="E49" s="20" t="str">
        <f t="shared" ref="E49:F49" si="12">IF(E14="","",AVERAGE(E14:E48))</f>
        <v/>
      </c>
      <c r="F49" s="9" t="str">
        <f t="shared" si="12"/>
        <v/>
      </c>
      <c r="G49" s="17"/>
      <c r="H49" s="18"/>
      <c r="I49" s="18"/>
      <c r="J49" s="9" t="str">
        <f>IF(B14="","",AVERAGE(J14:J48))</f>
        <v/>
      </c>
      <c r="K49" s="9" t="str">
        <f>IF(B14="","",AVERAGE(K14:K48))</f>
        <v/>
      </c>
      <c r="L49" s="37"/>
      <c r="M49" s="17" t="s">
        <v>20</v>
      </c>
      <c r="N49" s="18"/>
      <c r="O49" s="19" t="str">
        <f>IF(O14="","",AVERAGE(O14:O48))</f>
        <v/>
      </c>
      <c r="P49" s="20" t="str">
        <f t="shared" ref="P49:Q49" si="13">IF(P14="","",AVERAGE(P14:P48))</f>
        <v/>
      </c>
      <c r="Q49" s="9" t="str">
        <f t="shared" si="13"/>
        <v/>
      </c>
      <c r="R49" s="17"/>
      <c r="S49" s="18"/>
      <c r="T49" s="18"/>
      <c r="U49" s="9" t="str">
        <f>IF(M14="","",AVERAGE(U14:U48))</f>
        <v/>
      </c>
      <c r="V49" s="9" t="str">
        <f>IF(M14="","",AVERAGE(V14:V48))</f>
        <v/>
      </c>
      <c r="W49" s="37"/>
      <c r="X49" s="17" t="s">
        <v>20</v>
      </c>
      <c r="Y49" s="18"/>
      <c r="Z49" s="19" t="str">
        <f>IF(Z14="","",AVERAGE(Z14:Z48))</f>
        <v/>
      </c>
      <c r="AA49" s="20" t="str">
        <f t="shared" ref="AA49:AB49" si="14">IF(AA14="","",AVERAGE(AA14:AA48))</f>
        <v/>
      </c>
      <c r="AB49" s="9" t="str">
        <f t="shared" si="14"/>
        <v/>
      </c>
      <c r="AC49" s="17"/>
      <c r="AD49" s="18"/>
      <c r="AE49" s="18"/>
      <c r="AF49" s="9" t="str">
        <f>IF(X14="","",AVERAGE(AF14:AF48))</f>
        <v/>
      </c>
      <c r="AG49" s="9" t="str">
        <f>IF(X14="","",AVERAGE(AG14:AG48))</f>
        <v/>
      </c>
      <c r="AH49" s="37"/>
      <c r="AI49" s="17" t="s">
        <v>20</v>
      </c>
      <c r="AJ49" s="18"/>
      <c r="AK49" s="19" t="str">
        <f>IF(AK14="","",AVERAGE(AK14:AK48))</f>
        <v/>
      </c>
      <c r="AL49" s="20" t="str">
        <f t="shared" ref="AL49:AM49" si="15">IF(AL14="","",AVERAGE(AL14:AL48))</f>
        <v/>
      </c>
      <c r="AM49" s="9" t="str">
        <f t="shared" si="15"/>
        <v/>
      </c>
      <c r="AN49" s="17"/>
      <c r="AO49" s="18"/>
      <c r="AP49" s="18"/>
      <c r="AQ49" s="9" t="str">
        <f>IF(AI14="","",AVERAGE(AQ14:AQ48))</f>
        <v/>
      </c>
      <c r="AR49" s="9" t="str">
        <f>IF(AI14="","",AVERAGE(AR14:AR48))</f>
        <v/>
      </c>
      <c r="AS49" s="37"/>
    </row>
    <row r="50" spans="1:45" x14ac:dyDescent="0.25">
      <c r="B50" s="38"/>
      <c r="C50" s="22"/>
      <c r="D50" s="22"/>
      <c r="E50" s="22"/>
      <c r="F50" s="22"/>
      <c r="G50" s="22"/>
      <c r="H50" s="22"/>
      <c r="I50" s="22"/>
      <c r="J50" s="22"/>
      <c r="K50" s="22"/>
      <c r="L50" s="204"/>
      <c r="M50" s="38"/>
      <c r="N50" s="22"/>
      <c r="O50" s="22"/>
      <c r="P50" s="22"/>
      <c r="Q50" s="22"/>
      <c r="R50" s="22"/>
      <c r="S50" s="22"/>
      <c r="T50" s="22"/>
      <c r="U50" s="22"/>
      <c r="V50" s="22"/>
      <c r="W50" s="204"/>
      <c r="X50" s="38"/>
      <c r="Y50" s="22"/>
      <c r="Z50" s="22"/>
      <c r="AA50" s="22"/>
      <c r="AB50" s="22"/>
      <c r="AC50" s="22"/>
      <c r="AD50" s="22"/>
      <c r="AE50" s="22"/>
      <c r="AF50" s="22"/>
      <c r="AG50" s="22"/>
      <c r="AH50" s="204"/>
      <c r="AI50" s="38"/>
      <c r="AJ50" s="22"/>
      <c r="AK50" s="22"/>
      <c r="AL50" s="22"/>
      <c r="AM50" s="22"/>
      <c r="AN50" s="22"/>
      <c r="AO50" s="22"/>
      <c r="AP50" s="22"/>
      <c r="AQ50" s="22"/>
      <c r="AR50" s="22"/>
      <c r="AS50" s="204"/>
    </row>
    <row r="51" spans="1:45" ht="15.75" x14ac:dyDescent="0.25">
      <c r="B51" s="363" t="s">
        <v>37</v>
      </c>
      <c r="C51" s="364"/>
      <c r="D51" s="364"/>
      <c r="E51" s="364"/>
      <c r="F51" s="364"/>
      <c r="G51" s="364"/>
      <c r="H51" s="364"/>
      <c r="I51" s="364"/>
      <c r="J51" s="364"/>
      <c r="K51" s="364"/>
      <c r="L51" s="365"/>
      <c r="M51" s="363" t="s">
        <v>37</v>
      </c>
      <c r="N51" s="364"/>
      <c r="O51" s="364"/>
      <c r="P51" s="364"/>
      <c r="Q51" s="364"/>
      <c r="R51" s="364"/>
      <c r="S51" s="364"/>
      <c r="T51" s="364"/>
      <c r="U51" s="364"/>
      <c r="V51" s="364"/>
      <c r="W51" s="365"/>
      <c r="X51" s="363" t="s">
        <v>37</v>
      </c>
      <c r="Y51" s="364"/>
      <c r="Z51" s="364"/>
      <c r="AA51" s="364"/>
      <c r="AB51" s="364"/>
      <c r="AC51" s="364"/>
      <c r="AD51" s="364"/>
      <c r="AE51" s="364"/>
      <c r="AF51" s="364"/>
      <c r="AG51" s="364"/>
      <c r="AH51" s="365"/>
      <c r="AI51" s="363" t="s">
        <v>37</v>
      </c>
      <c r="AJ51" s="364"/>
      <c r="AK51" s="364"/>
      <c r="AL51" s="364"/>
      <c r="AM51" s="364"/>
      <c r="AN51" s="364"/>
      <c r="AO51" s="364"/>
      <c r="AP51" s="364"/>
      <c r="AQ51" s="364"/>
      <c r="AR51" s="364"/>
      <c r="AS51" s="365"/>
    </row>
    <row r="52" spans="1:45" ht="15.75" x14ac:dyDescent="0.25">
      <c r="B52" s="41"/>
      <c r="C52" s="42"/>
      <c r="D52" s="42"/>
      <c r="E52" s="42"/>
      <c r="F52" s="42"/>
      <c r="G52" s="42"/>
      <c r="H52" s="42"/>
      <c r="I52" s="42"/>
      <c r="J52" s="42"/>
      <c r="K52" s="42"/>
      <c r="L52" s="43"/>
      <c r="M52" s="41"/>
      <c r="N52" s="42"/>
      <c r="O52" s="42"/>
      <c r="P52" s="42"/>
      <c r="Q52" s="42"/>
      <c r="R52" s="42"/>
      <c r="S52" s="42"/>
      <c r="T52" s="42"/>
      <c r="U52" s="42"/>
      <c r="V52" s="42"/>
      <c r="W52" s="43"/>
      <c r="X52" s="41"/>
      <c r="Y52" s="42"/>
      <c r="Z52" s="42"/>
      <c r="AA52" s="42"/>
      <c r="AB52" s="42"/>
      <c r="AC52" s="42"/>
      <c r="AD52" s="42"/>
      <c r="AE52" s="42"/>
      <c r="AF52" s="42"/>
      <c r="AG52" s="42"/>
      <c r="AH52" s="43"/>
      <c r="AI52" s="41"/>
      <c r="AJ52" s="42"/>
      <c r="AK52" s="42"/>
      <c r="AL52" s="42"/>
      <c r="AM52" s="42"/>
      <c r="AN52" s="42"/>
      <c r="AO52" s="42"/>
      <c r="AP52" s="42"/>
      <c r="AQ52" s="42"/>
      <c r="AR52" s="42"/>
      <c r="AS52" s="43"/>
    </row>
    <row r="53" spans="1:45" x14ac:dyDescent="0.25">
      <c r="A53" s="23"/>
      <c r="B53" s="39" t="s">
        <v>52</v>
      </c>
      <c r="C53" s="24"/>
      <c r="D53" s="24"/>
      <c r="E53" s="24"/>
      <c r="F53" s="29" t="str">
        <f>IF(B14="","",K49)</f>
        <v/>
      </c>
      <c r="G53" s="24" t="s">
        <v>13</v>
      </c>
      <c r="H53" s="40" t="s">
        <v>28</v>
      </c>
      <c r="I53" s="24"/>
      <c r="J53" s="24"/>
      <c r="K53" s="29" t="str">
        <f>IF(B14="","",MIN(K14:K48))</f>
        <v/>
      </c>
      <c r="L53" s="25" t="s">
        <v>13</v>
      </c>
      <c r="M53" s="39" t="s">
        <v>52</v>
      </c>
      <c r="N53" s="24"/>
      <c r="O53" s="24"/>
      <c r="P53" s="24"/>
      <c r="Q53" s="29" t="str">
        <f>IF(M14="","",V49)</f>
        <v/>
      </c>
      <c r="R53" s="24" t="s">
        <v>13</v>
      </c>
      <c r="S53" s="40" t="s">
        <v>28</v>
      </c>
      <c r="T53" s="24"/>
      <c r="U53" s="24"/>
      <c r="V53" s="29" t="str">
        <f>IF(M14="","",MIN(V14:V48))</f>
        <v/>
      </c>
      <c r="W53" s="25" t="s">
        <v>13</v>
      </c>
      <c r="X53" s="39" t="s">
        <v>52</v>
      </c>
      <c r="Y53" s="24"/>
      <c r="Z53" s="24"/>
      <c r="AA53" s="24"/>
      <c r="AB53" s="29" t="str">
        <f>IF(X14="","",AG49)</f>
        <v/>
      </c>
      <c r="AC53" s="24" t="s">
        <v>13</v>
      </c>
      <c r="AD53" s="40" t="s">
        <v>28</v>
      </c>
      <c r="AE53" s="24"/>
      <c r="AF53" s="24"/>
      <c r="AG53" s="29" t="str">
        <f>IF(X14="","",MIN(AG14:AG48))</f>
        <v/>
      </c>
      <c r="AH53" s="25" t="s">
        <v>13</v>
      </c>
      <c r="AI53" s="39" t="s">
        <v>52</v>
      </c>
      <c r="AJ53" s="24"/>
      <c r="AK53" s="24"/>
      <c r="AL53" s="24"/>
      <c r="AM53" s="29" t="str">
        <f>IF(AI14="","",AR49)</f>
        <v/>
      </c>
      <c r="AN53" s="24" t="s">
        <v>13</v>
      </c>
      <c r="AO53" s="40" t="s">
        <v>28</v>
      </c>
      <c r="AP53" s="24"/>
      <c r="AQ53" s="24"/>
      <c r="AR53" s="29" t="str">
        <f>IF(AI14="","",MIN(AR14:AR48))</f>
        <v/>
      </c>
      <c r="AS53" s="25" t="s">
        <v>13</v>
      </c>
    </row>
    <row r="54" spans="1:45" x14ac:dyDescent="0.25">
      <c r="A54" s="23"/>
      <c r="B54" s="39" t="s">
        <v>54</v>
      </c>
      <c r="C54" s="24"/>
      <c r="D54" s="24"/>
      <c r="E54" s="24"/>
      <c r="F54" s="24" t="str">
        <f>IF(B14="","",COUNT(B14:B48))</f>
        <v/>
      </c>
      <c r="G54" s="24"/>
      <c r="H54" s="40" t="s">
        <v>29</v>
      </c>
      <c r="I54" s="24"/>
      <c r="J54" s="24"/>
      <c r="K54" s="29" t="str">
        <f>IF(B14="","",K49)</f>
        <v/>
      </c>
      <c r="L54" s="25" t="s">
        <v>13</v>
      </c>
      <c r="M54" s="39" t="s">
        <v>54</v>
      </c>
      <c r="N54" s="24"/>
      <c r="O54" s="24"/>
      <c r="P54" s="24"/>
      <c r="Q54" s="24" t="str">
        <f>IF(M14="","",COUNT(M14:M48))</f>
        <v/>
      </c>
      <c r="R54" s="24"/>
      <c r="S54" s="40" t="s">
        <v>29</v>
      </c>
      <c r="T54" s="24"/>
      <c r="U54" s="24"/>
      <c r="V54" s="29" t="str">
        <f>IF(M14="","",V49)</f>
        <v/>
      </c>
      <c r="W54" s="25" t="s">
        <v>13</v>
      </c>
      <c r="X54" s="39" t="s">
        <v>54</v>
      </c>
      <c r="Y54" s="24"/>
      <c r="Z54" s="24"/>
      <c r="AA54" s="24"/>
      <c r="AB54" s="24" t="str">
        <f>IF(X14="","",COUNT(X14:X48))</f>
        <v/>
      </c>
      <c r="AC54" s="24"/>
      <c r="AD54" s="40" t="s">
        <v>29</v>
      </c>
      <c r="AE54" s="24"/>
      <c r="AF54" s="24"/>
      <c r="AG54" s="29" t="str">
        <f>IF(X14="","",AG49)</f>
        <v/>
      </c>
      <c r="AH54" s="25" t="s">
        <v>13</v>
      </c>
      <c r="AI54" s="39" t="s">
        <v>54</v>
      </c>
      <c r="AJ54" s="24"/>
      <c r="AK54" s="24"/>
      <c r="AL54" s="24"/>
      <c r="AM54" s="24" t="str">
        <f>IF(AI14="","",COUNT(AI14:AI48))</f>
        <v/>
      </c>
      <c r="AN54" s="24"/>
      <c r="AO54" s="40" t="s">
        <v>29</v>
      </c>
      <c r="AP54" s="24"/>
      <c r="AQ54" s="24"/>
      <c r="AR54" s="29" t="str">
        <f>IF(AI14="","",AR49)</f>
        <v/>
      </c>
      <c r="AS54" s="25" t="s">
        <v>13</v>
      </c>
    </row>
    <row r="55" spans="1:45" x14ac:dyDescent="0.25">
      <c r="A55" s="23"/>
      <c r="B55" s="38"/>
      <c r="C55" s="24"/>
      <c r="D55" s="24"/>
      <c r="E55" s="24"/>
      <c r="F55" s="24"/>
      <c r="G55" s="24"/>
      <c r="H55" s="40" t="s">
        <v>30</v>
      </c>
      <c r="I55" s="24"/>
      <c r="J55" s="24"/>
      <c r="K55" s="29" t="str">
        <f>IF(B14="","",MAX(K14:K48))</f>
        <v/>
      </c>
      <c r="L55" s="25" t="s">
        <v>13</v>
      </c>
      <c r="M55" s="38"/>
      <c r="N55" s="24"/>
      <c r="O55" s="24"/>
      <c r="P55" s="24"/>
      <c r="Q55" s="24"/>
      <c r="R55" s="24"/>
      <c r="S55" s="40" t="s">
        <v>30</v>
      </c>
      <c r="T55" s="24"/>
      <c r="U55" s="24"/>
      <c r="V55" s="29" t="str">
        <f>IF(M14="","",MAX(V14:V48))</f>
        <v/>
      </c>
      <c r="W55" s="25" t="s">
        <v>13</v>
      </c>
      <c r="X55" s="38"/>
      <c r="Y55" s="24"/>
      <c r="Z55" s="24"/>
      <c r="AA55" s="24"/>
      <c r="AB55" s="24"/>
      <c r="AC55" s="24"/>
      <c r="AD55" s="40" t="s">
        <v>30</v>
      </c>
      <c r="AE55" s="24"/>
      <c r="AF55" s="24"/>
      <c r="AG55" s="29" t="str">
        <f>IF(X14="","",MAX(AG14:AG48))</f>
        <v/>
      </c>
      <c r="AH55" s="25" t="s">
        <v>13</v>
      </c>
      <c r="AI55" s="38"/>
      <c r="AJ55" s="24"/>
      <c r="AK55" s="24"/>
      <c r="AL55" s="24"/>
      <c r="AM55" s="24"/>
      <c r="AN55" s="24"/>
      <c r="AO55" s="40" t="s">
        <v>30</v>
      </c>
      <c r="AP55" s="24"/>
      <c r="AQ55" s="24"/>
      <c r="AR55" s="29" t="str">
        <f>IF(AI14="","",MAX(AR14:AR48))</f>
        <v/>
      </c>
      <c r="AS55" s="25" t="s">
        <v>13</v>
      </c>
    </row>
    <row r="56" spans="1:45" x14ac:dyDescent="0.25">
      <c r="A56" s="23"/>
      <c r="B56" s="39" t="s">
        <v>53</v>
      </c>
      <c r="C56" s="24"/>
      <c r="D56" s="24"/>
      <c r="E56" s="24"/>
      <c r="F56" s="29" t="str">
        <f>IF(B14="","",J49)</f>
        <v/>
      </c>
      <c r="G56" s="24" t="s">
        <v>13</v>
      </c>
      <c r="H56" s="24"/>
      <c r="I56" s="24"/>
      <c r="J56" s="24"/>
      <c r="K56" s="24"/>
      <c r="L56" s="25"/>
      <c r="M56" s="39" t="s">
        <v>53</v>
      </c>
      <c r="N56" s="24"/>
      <c r="O56" s="24"/>
      <c r="P56" s="24"/>
      <c r="Q56" s="29" t="str">
        <f>IF(M14="","",U49)</f>
        <v/>
      </c>
      <c r="R56" s="24" t="s">
        <v>13</v>
      </c>
      <c r="S56" s="24"/>
      <c r="T56" s="24"/>
      <c r="U56" s="24"/>
      <c r="V56" s="24"/>
      <c r="W56" s="25"/>
      <c r="X56" s="39" t="s">
        <v>53</v>
      </c>
      <c r="Y56" s="24"/>
      <c r="Z56" s="24"/>
      <c r="AA56" s="24"/>
      <c r="AB56" s="29" t="str">
        <f>IF(X14="","",AF49)</f>
        <v/>
      </c>
      <c r="AC56" s="24" t="s">
        <v>13</v>
      </c>
      <c r="AD56" s="24"/>
      <c r="AE56" s="24"/>
      <c r="AF56" s="24"/>
      <c r="AG56" s="24"/>
      <c r="AH56" s="25"/>
      <c r="AI56" s="39" t="s">
        <v>53</v>
      </c>
      <c r="AJ56" s="24"/>
      <c r="AK56" s="24"/>
      <c r="AL56" s="24"/>
      <c r="AM56" s="29" t="str">
        <f>IF(AI14="","",AQ49)</f>
        <v/>
      </c>
      <c r="AN56" s="24" t="s">
        <v>13</v>
      </c>
      <c r="AO56" s="24"/>
      <c r="AP56" s="24"/>
      <c r="AQ56" s="24"/>
      <c r="AR56" s="24"/>
      <c r="AS56" s="25"/>
    </row>
    <row r="57" spans="1:45" x14ac:dyDescent="0.25">
      <c r="A57" s="23"/>
      <c r="B57" s="38"/>
      <c r="C57" s="24"/>
      <c r="D57" s="24"/>
      <c r="E57" s="24"/>
      <c r="F57" s="24"/>
      <c r="G57" s="24"/>
      <c r="H57" s="40" t="s">
        <v>31</v>
      </c>
      <c r="I57" s="24"/>
      <c r="J57" s="24"/>
      <c r="K57" s="33" t="str">
        <f>IF(B14="","",MIN(D14:D48))</f>
        <v/>
      </c>
      <c r="L57" s="25" t="s">
        <v>39</v>
      </c>
      <c r="M57" s="38"/>
      <c r="N57" s="24"/>
      <c r="O57" s="24"/>
      <c r="P57" s="24"/>
      <c r="Q57" s="24"/>
      <c r="R57" s="24"/>
      <c r="S57" s="40" t="s">
        <v>31</v>
      </c>
      <c r="T57" s="24"/>
      <c r="U57" s="24"/>
      <c r="V57" s="33" t="str">
        <f>IF(M14="","",MIN(O14:O48))</f>
        <v/>
      </c>
      <c r="W57" s="25" t="s">
        <v>39</v>
      </c>
      <c r="X57" s="38"/>
      <c r="Y57" s="24"/>
      <c r="Z57" s="24"/>
      <c r="AA57" s="24"/>
      <c r="AB57" s="24"/>
      <c r="AC57" s="24"/>
      <c r="AD57" s="40" t="s">
        <v>31</v>
      </c>
      <c r="AE57" s="24"/>
      <c r="AF57" s="24"/>
      <c r="AG57" s="33" t="str">
        <f>IF(X14="","",MIN(Z14:Z48))</f>
        <v/>
      </c>
      <c r="AH57" s="25" t="s">
        <v>39</v>
      </c>
      <c r="AI57" s="38"/>
      <c r="AJ57" s="24"/>
      <c r="AK57" s="24"/>
      <c r="AL57" s="24"/>
      <c r="AM57" s="24"/>
      <c r="AN57" s="24"/>
      <c r="AO57" s="40" t="s">
        <v>31</v>
      </c>
      <c r="AP57" s="24"/>
      <c r="AQ57" s="24"/>
      <c r="AR57" s="33" t="str">
        <f>IF(AI14="","",MIN(AK14:AK48))</f>
        <v/>
      </c>
      <c r="AS57" s="25" t="s">
        <v>39</v>
      </c>
    </row>
    <row r="58" spans="1:45" x14ac:dyDescent="0.25">
      <c r="A58" s="23"/>
      <c r="B58" s="39" t="s">
        <v>55</v>
      </c>
      <c r="C58" s="24"/>
      <c r="D58" s="24"/>
      <c r="E58" s="24"/>
      <c r="F58" s="29" t="str">
        <f>IF(B14="","",STDEV(K14:K48))</f>
        <v/>
      </c>
      <c r="G58" s="24" t="s">
        <v>13</v>
      </c>
      <c r="H58" s="40" t="s">
        <v>32</v>
      </c>
      <c r="I58" s="24"/>
      <c r="J58" s="24"/>
      <c r="K58" s="33" t="str">
        <f>IF(B14="","",D49)</f>
        <v/>
      </c>
      <c r="L58" s="25" t="s">
        <v>39</v>
      </c>
      <c r="M58" s="39" t="s">
        <v>55</v>
      </c>
      <c r="N58" s="24"/>
      <c r="O58" s="24"/>
      <c r="P58" s="24"/>
      <c r="Q58" s="29" t="str">
        <f>IF(M14="","",STDEV(V14:V48))</f>
        <v/>
      </c>
      <c r="R58" s="24" t="s">
        <v>13</v>
      </c>
      <c r="S58" s="40" t="s">
        <v>32</v>
      </c>
      <c r="T58" s="24"/>
      <c r="U58" s="24"/>
      <c r="V58" s="33" t="str">
        <f>IF(M14="","",O49)</f>
        <v/>
      </c>
      <c r="W58" s="25" t="s">
        <v>39</v>
      </c>
      <c r="X58" s="39" t="s">
        <v>55</v>
      </c>
      <c r="Y58" s="24"/>
      <c r="Z58" s="24"/>
      <c r="AA58" s="24"/>
      <c r="AB58" s="29" t="str">
        <f>IF(X14="","",STDEV(AG14:AG48))</f>
        <v/>
      </c>
      <c r="AC58" s="24" t="s">
        <v>13</v>
      </c>
      <c r="AD58" s="40" t="s">
        <v>32</v>
      </c>
      <c r="AE58" s="24"/>
      <c r="AF58" s="24"/>
      <c r="AG58" s="33" t="str">
        <f>IF(X14="","",Z49)</f>
        <v/>
      </c>
      <c r="AH58" s="25" t="s">
        <v>39</v>
      </c>
      <c r="AI58" s="39" t="s">
        <v>55</v>
      </c>
      <c r="AJ58" s="24"/>
      <c r="AK58" s="24"/>
      <c r="AL58" s="24"/>
      <c r="AM58" s="29" t="str">
        <f>IF(AI14="","",STDEV(AR14:AR48))</f>
        <v/>
      </c>
      <c r="AN58" s="24" t="s">
        <v>13</v>
      </c>
      <c r="AO58" s="40" t="s">
        <v>32</v>
      </c>
      <c r="AP58" s="24"/>
      <c r="AQ58" s="24"/>
      <c r="AR58" s="33" t="str">
        <f>IF(AI14="","",AK49)</f>
        <v/>
      </c>
      <c r="AS58" s="25" t="s">
        <v>39</v>
      </c>
    </row>
    <row r="59" spans="1:45" x14ac:dyDescent="0.25">
      <c r="A59" s="23"/>
      <c r="B59" s="39" t="s">
        <v>26</v>
      </c>
      <c r="C59" s="24"/>
      <c r="D59" s="24"/>
      <c r="E59" s="24"/>
      <c r="F59" s="30" t="str">
        <f>IF(B14="","",F58/F53*100)</f>
        <v/>
      </c>
      <c r="G59" s="24" t="s">
        <v>11</v>
      </c>
      <c r="H59" s="40" t="s">
        <v>33</v>
      </c>
      <c r="I59" s="24"/>
      <c r="J59" s="24"/>
      <c r="K59" s="33" t="str">
        <f>IF(B14="","",MAX(D14:D48))</f>
        <v/>
      </c>
      <c r="L59" s="25" t="s">
        <v>39</v>
      </c>
      <c r="M59" s="39" t="s">
        <v>26</v>
      </c>
      <c r="N59" s="24"/>
      <c r="O59" s="24"/>
      <c r="P59" s="24"/>
      <c r="Q59" s="30" t="str">
        <f>IF(M14="","",Q58/Q53*100)</f>
        <v/>
      </c>
      <c r="R59" s="24" t="s">
        <v>11</v>
      </c>
      <c r="S59" s="40" t="s">
        <v>33</v>
      </c>
      <c r="T59" s="24"/>
      <c r="U59" s="24"/>
      <c r="V59" s="33" t="str">
        <f>IF(M14="","",MAX(O14:O48))</f>
        <v/>
      </c>
      <c r="W59" s="25" t="s">
        <v>39</v>
      </c>
      <c r="X59" s="39" t="s">
        <v>26</v>
      </c>
      <c r="Y59" s="24"/>
      <c r="Z59" s="24"/>
      <c r="AA59" s="24"/>
      <c r="AB59" s="30" t="str">
        <f>IF(X14="","",AB58/AB53*100)</f>
        <v/>
      </c>
      <c r="AC59" s="24" t="s">
        <v>11</v>
      </c>
      <c r="AD59" s="40" t="s">
        <v>33</v>
      </c>
      <c r="AE59" s="24"/>
      <c r="AF59" s="24"/>
      <c r="AG59" s="33" t="str">
        <f>IF(X14="","",MAX(Z14:Z48))</f>
        <v/>
      </c>
      <c r="AH59" s="25" t="s">
        <v>39</v>
      </c>
      <c r="AI59" s="39" t="s">
        <v>26</v>
      </c>
      <c r="AJ59" s="24"/>
      <c r="AK59" s="24"/>
      <c r="AL59" s="24"/>
      <c r="AM59" s="30" t="str">
        <f>IF(AI14="","",AM58/AM53*100)</f>
        <v/>
      </c>
      <c r="AN59" s="24" t="s">
        <v>11</v>
      </c>
      <c r="AO59" s="40" t="s">
        <v>33</v>
      </c>
      <c r="AP59" s="24"/>
      <c r="AQ59" s="24"/>
      <c r="AR59" s="33" t="str">
        <f>IF(AI14="","",MAX(AK14:AK48))</f>
        <v/>
      </c>
      <c r="AS59" s="25" t="s">
        <v>39</v>
      </c>
    </row>
    <row r="60" spans="1:45" x14ac:dyDescent="0.25">
      <c r="A60" s="23"/>
      <c r="B60" s="38"/>
      <c r="C60" s="24"/>
      <c r="D60" s="24"/>
      <c r="E60" s="24"/>
      <c r="F60" s="24"/>
      <c r="G60" s="24"/>
      <c r="H60" s="24"/>
      <c r="I60" s="24"/>
      <c r="J60" s="24"/>
      <c r="K60" s="24"/>
      <c r="L60" s="25"/>
      <c r="M60" s="38"/>
      <c r="N60" s="24"/>
      <c r="O60" s="24"/>
      <c r="P60" s="24"/>
      <c r="Q60" s="24"/>
      <c r="R60" s="24"/>
      <c r="S60" s="24"/>
      <c r="T60" s="24"/>
      <c r="U60" s="24"/>
      <c r="V60" s="24"/>
      <c r="W60" s="25"/>
      <c r="X60" s="38"/>
      <c r="Y60" s="24"/>
      <c r="Z60" s="24"/>
      <c r="AA60" s="24"/>
      <c r="AB60" s="24"/>
      <c r="AC60" s="24"/>
      <c r="AD60" s="24"/>
      <c r="AE60" s="24"/>
      <c r="AF60" s="24"/>
      <c r="AG60" s="24"/>
      <c r="AH60" s="25"/>
      <c r="AI60" s="38"/>
      <c r="AJ60" s="24"/>
      <c r="AK60" s="24"/>
      <c r="AL60" s="24"/>
      <c r="AM60" s="24"/>
      <c r="AN60" s="24"/>
      <c r="AO60" s="24"/>
      <c r="AP60" s="24"/>
      <c r="AQ60" s="24"/>
      <c r="AR60" s="24"/>
      <c r="AS60" s="25"/>
    </row>
    <row r="61" spans="1:45" x14ac:dyDescent="0.25">
      <c r="A61" s="23"/>
      <c r="B61" s="39" t="s">
        <v>56</v>
      </c>
      <c r="C61" s="24"/>
      <c r="D61" s="24"/>
      <c r="E61" s="24"/>
      <c r="F61" s="29" t="str">
        <f>IF(B14="","",F58/1.128)</f>
        <v/>
      </c>
      <c r="G61" s="24" t="s">
        <v>13</v>
      </c>
      <c r="H61" s="40" t="s">
        <v>34</v>
      </c>
      <c r="I61" s="24"/>
      <c r="J61" s="24"/>
      <c r="K61" s="30" t="str">
        <f>IF(B14="","",MIN(E14:E48))</f>
        <v/>
      </c>
      <c r="L61" s="25" t="s">
        <v>11</v>
      </c>
      <c r="M61" s="39" t="s">
        <v>56</v>
      </c>
      <c r="N61" s="24"/>
      <c r="O61" s="24"/>
      <c r="P61" s="24"/>
      <c r="Q61" s="29" t="str">
        <f>IF(M14="","",Q58/1.128)</f>
        <v/>
      </c>
      <c r="R61" s="24" t="s">
        <v>13</v>
      </c>
      <c r="S61" s="40" t="s">
        <v>34</v>
      </c>
      <c r="T61" s="24"/>
      <c r="U61" s="24"/>
      <c r="V61" s="30" t="str">
        <f>IF(M14="","",MIN(P14:P48))</f>
        <v/>
      </c>
      <c r="W61" s="25" t="s">
        <v>11</v>
      </c>
      <c r="X61" s="39" t="s">
        <v>56</v>
      </c>
      <c r="Y61" s="24"/>
      <c r="Z61" s="24"/>
      <c r="AA61" s="24"/>
      <c r="AB61" s="29" t="str">
        <f>IF(X14="","",AB58/1.128)</f>
        <v/>
      </c>
      <c r="AC61" s="24" t="s">
        <v>13</v>
      </c>
      <c r="AD61" s="40" t="s">
        <v>34</v>
      </c>
      <c r="AE61" s="24"/>
      <c r="AF61" s="24"/>
      <c r="AG61" s="30" t="str">
        <f>IF(X14="","",MIN(AA14:AA48))</f>
        <v/>
      </c>
      <c r="AH61" s="25" t="s">
        <v>11</v>
      </c>
      <c r="AI61" s="39" t="s">
        <v>56</v>
      </c>
      <c r="AJ61" s="24"/>
      <c r="AK61" s="24"/>
      <c r="AL61" s="24"/>
      <c r="AM61" s="29" t="str">
        <f>IF(AI14="","",AM58/1.128)</f>
        <v/>
      </c>
      <c r="AN61" s="24" t="s">
        <v>13</v>
      </c>
      <c r="AO61" s="40" t="s">
        <v>34</v>
      </c>
      <c r="AP61" s="24"/>
      <c r="AQ61" s="24"/>
      <c r="AR61" s="30" t="str">
        <f>IF(AI14="","",MIN(AL14:AL48))</f>
        <v/>
      </c>
      <c r="AS61" s="25" t="s">
        <v>11</v>
      </c>
    </row>
    <row r="62" spans="1:45" x14ac:dyDescent="0.25">
      <c r="A62" s="23"/>
      <c r="B62" s="39" t="s">
        <v>27</v>
      </c>
      <c r="C62" s="24"/>
      <c r="D62" s="24"/>
      <c r="E62" s="24"/>
      <c r="F62" s="30" t="str">
        <f>IF(B14="","",F61/F53*100)</f>
        <v/>
      </c>
      <c r="G62" s="24" t="s">
        <v>11</v>
      </c>
      <c r="H62" s="40" t="s">
        <v>35</v>
      </c>
      <c r="I62" s="24"/>
      <c r="J62" s="24"/>
      <c r="K62" s="30" t="str">
        <f>IF(B14="","",E49)</f>
        <v/>
      </c>
      <c r="L62" s="25" t="s">
        <v>11</v>
      </c>
      <c r="M62" s="39" t="s">
        <v>27</v>
      </c>
      <c r="N62" s="24"/>
      <c r="O62" s="24"/>
      <c r="P62" s="24"/>
      <c r="Q62" s="30" t="str">
        <f>IF(M14="","",Q61/Q53*100)</f>
        <v/>
      </c>
      <c r="R62" s="24" t="s">
        <v>11</v>
      </c>
      <c r="S62" s="40" t="s">
        <v>35</v>
      </c>
      <c r="T62" s="24"/>
      <c r="U62" s="24"/>
      <c r="V62" s="30" t="str">
        <f>IF(M14="","",P49)</f>
        <v/>
      </c>
      <c r="W62" s="25" t="s">
        <v>11</v>
      </c>
      <c r="X62" s="39" t="s">
        <v>27</v>
      </c>
      <c r="Y62" s="24"/>
      <c r="Z62" s="24"/>
      <c r="AA62" s="24"/>
      <c r="AB62" s="30" t="str">
        <f>IF(X14="","",AB61/AB53*100)</f>
        <v/>
      </c>
      <c r="AC62" s="24" t="s">
        <v>11</v>
      </c>
      <c r="AD62" s="40" t="s">
        <v>35</v>
      </c>
      <c r="AE62" s="24"/>
      <c r="AF62" s="24"/>
      <c r="AG62" s="30" t="str">
        <f>IF(X14="","",AA49)</f>
        <v/>
      </c>
      <c r="AH62" s="25" t="s">
        <v>11</v>
      </c>
      <c r="AI62" s="39" t="s">
        <v>27</v>
      </c>
      <c r="AJ62" s="24"/>
      <c r="AK62" s="24"/>
      <c r="AL62" s="24"/>
      <c r="AM62" s="30" t="str">
        <f>IF(AI14="","",AM61/AM53*100)</f>
        <v/>
      </c>
      <c r="AN62" s="24" t="s">
        <v>11</v>
      </c>
      <c r="AO62" s="40" t="s">
        <v>35</v>
      </c>
      <c r="AP62" s="24"/>
      <c r="AQ62" s="24"/>
      <c r="AR62" s="30" t="str">
        <f>IF(AI14="","",AL49)</f>
        <v/>
      </c>
      <c r="AS62" s="25" t="s">
        <v>11</v>
      </c>
    </row>
    <row r="63" spans="1:45" x14ac:dyDescent="0.25">
      <c r="A63" s="23"/>
      <c r="B63" s="38"/>
      <c r="C63" s="24"/>
      <c r="D63" s="24"/>
      <c r="E63" s="24"/>
      <c r="F63" s="24"/>
      <c r="G63" s="24"/>
      <c r="H63" s="40" t="s">
        <v>36</v>
      </c>
      <c r="I63" s="24"/>
      <c r="J63" s="24"/>
      <c r="K63" s="30" t="str">
        <f>IF(B14="","",MAX(E14:E48))</f>
        <v/>
      </c>
      <c r="L63" s="25" t="s">
        <v>11</v>
      </c>
      <c r="M63" s="38"/>
      <c r="N63" s="24"/>
      <c r="O63" s="24"/>
      <c r="P63" s="24"/>
      <c r="Q63" s="24"/>
      <c r="R63" s="24"/>
      <c r="S63" s="40" t="s">
        <v>36</v>
      </c>
      <c r="T63" s="24"/>
      <c r="U63" s="24"/>
      <c r="V63" s="30" t="str">
        <f>IF(M14="","",MAX(P14:P48))</f>
        <v/>
      </c>
      <c r="W63" s="25" t="s">
        <v>11</v>
      </c>
      <c r="X63" s="38"/>
      <c r="Y63" s="24"/>
      <c r="Z63" s="24"/>
      <c r="AA63" s="24"/>
      <c r="AB63" s="24"/>
      <c r="AC63" s="24"/>
      <c r="AD63" s="40" t="s">
        <v>36</v>
      </c>
      <c r="AE63" s="24"/>
      <c r="AF63" s="24"/>
      <c r="AG63" s="30" t="str">
        <f>IF(X14="","",MAX(AA14:AA48))</f>
        <v/>
      </c>
      <c r="AH63" s="25" t="s">
        <v>11</v>
      </c>
      <c r="AI63" s="38"/>
      <c r="AJ63" s="24"/>
      <c r="AK63" s="24"/>
      <c r="AL63" s="24"/>
      <c r="AM63" s="24"/>
      <c r="AN63" s="24"/>
      <c r="AO63" s="40" t="s">
        <v>36</v>
      </c>
      <c r="AP63" s="24"/>
      <c r="AQ63" s="24"/>
      <c r="AR63" s="30" t="str">
        <f>IF(AI14="","",MAX(AL14:AL48))</f>
        <v/>
      </c>
      <c r="AS63" s="25" t="s">
        <v>11</v>
      </c>
    </row>
    <row r="64" spans="1:45" x14ac:dyDescent="0.25">
      <c r="A64" s="23"/>
      <c r="B64" s="39" t="s">
        <v>57</v>
      </c>
      <c r="C64" s="24"/>
      <c r="D64" s="24"/>
      <c r="E64" s="24"/>
      <c r="F64" s="31" t="str">
        <f>IF(B14="","",SQRT((F58*F58)-(F61*F61)))</f>
        <v/>
      </c>
      <c r="G64" s="24" t="s">
        <v>13</v>
      </c>
      <c r="H64" s="24"/>
      <c r="I64" s="24"/>
      <c r="J64" s="24"/>
      <c r="K64" s="24"/>
      <c r="L64" s="25"/>
      <c r="M64" s="39" t="s">
        <v>57</v>
      </c>
      <c r="N64" s="24"/>
      <c r="O64" s="24"/>
      <c r="P64" s="24"/>
      <c r="Q64" s="31" t="str">
        <f>IF(M14="","",SQRT((Q58*Q58)-(Q61*Q61)))</f>
        <v/>
      </c>
      <c r="R64" s="24" t="s">
        <v>13</v>
      </c>
      <c r="S64" s="24"/>
      <c r="T64" s="24"/>
      <c r="U64" s="24"/>
      <c r="V64" s="24"/>
      <c r="W64" s="25"/>
      <c r="X64" s="39" t="s">
        <v>57</v>
      </c>
      <c r="Y64" s="24"/>
      <c r="Z64" s="24"/>
      <c r="AA64" s="24"/>
      <c r="AB64" s="31" t="str">
        <f>IF(X14="","",SQRT((AB58*AB58)-(AB61*AB61)))</f>
        <v/>
      </c>
      <c r="AC64" s="24" t="s">
        <v>13</v>
      </c>
      <c r="AD64" s="24"/>
      <c r="AE64" s="24"/>
      <c r="AF64" s="24"/>
      <c r="AG64" s="24"/>
      <c r="AH64" s="25"/>
      <c r="AI64" s="39" t="s">
        <v>57</v>
      </c>
      <c r="AJ64" s="24"/>
      <c r="AK64" s="24"/>
      <c r="AL64" s="24"/>
      <c r="AM64" s="31" t="str">
        <f>IF(AI14="","",SQRT((AM58*AM58)-(AM61*AM61)))</f>
        <v/>
      </c>
      <c r="AN64" s="24" t="s">
        <v>13</v>
      </c>
      <c r="AO64" s="24"/>
      <c r="AP64" s="24"/>
      <c r="AQ64" s="24"/>
      <c r="AR64" s="24"/>
      <c r="AS64" s="25"/>
    </row>
    <row r="65" spans="1:45" x14ac:dyDescent="0.25">
      <c r="A65" s="23"/>
      <c r="B65" s="39" t="s">
        <v>58</v>
      </c>
      <c r="C65" s="24"/>
      <c r="D65" s="24"/>
      <c r="E65" s="24"/>
      <c r="F65" s="32" t="str">
        <f>IF(B14="","",(F64/F53)*100)</f>
        <v/>
      </c>
      <c r="G65" s="24" t="s">
        <v>11</v>
      </c>
      <c r="H65" s="40" t="s">
        <v>59</v>
      </c>
      <c r="I65" s="24"/>
      <c r="J65" s="24"/>
      <c r="K65" s="29" t="str">
        <f>IF(B14="","",MIN(F14:F48))</f>
        <v/>
      </c>
      <c r="L65" s="25" t="s">
        <v>12</v>
      </c>
      <c r="M65" s="39" t="s">
        <v>58</v>
      </c>
      <c r="N65" s="24"/>
      <c r="O65" s="24"/>
      <c r="P65" s="24"/>
      <c r="Q65" s="32" t="str">
        <f>IF(M14="","",(Q64/Q53)*100)</f>
        <v/>
      </c>
      <c r="R65" s="24" t="s">
        <v>11</v>
      </c>
      <c r="S65" s="40" t="s">
        <v>59</v>
      </c>
      <c r="T65" s="24"/>
      <c r="U65" s="24"/>
      <c r="V65" s="29" t="str">
        <f>IF(M14="","",MIN(Q14:Q48))</f>
        <v/>
      </c>
      <c r="W65" s="25" t="s">
        <v>12</v>
      </c>
      <c r="X65" s="39" t="s">
        <v>58</v>
      </c>
      <c r="Y65" s="24"/>
      <c r="Z65" s="24"/>
      <c r="AA65" s="24"/>
      <c r="AB65" s="32" t="str">
        <f>IF(X14="","",(AB64/AB53)*100)</f>
        <v/>
      </c>
      <c r="AC65" s="24" t="s">
        <v>11</v>
      </c>
      <c r="AD65" s="40" t="s">
        <v>59</v>
      </c>
      <c r="AE65" s="24"/>
      <c r="AF65" s="24"/>
      <c r="AG65" s="29" t="str">
        <f>IF(X14="","",MIN(AB14:AB48))</f>
        <v/>
      </c>
      <c r="AH65" s="25" t="s">
        <v>12</v>
      </c>
      <c r="AI65" s="39" t="s">
        <v>58</v>
      </c>
      <c r="AJ65" s="24"/>
      <c r="AK65" s="24"/>
      <c r="AL65" s="24"/>
      <c r="AM65" s="32" t="str">
        <f>IF(AI14="","",(AM64/AM53)*100)</f>
        <v/>
      </c>
      <c r="AN65" s="24" t="s">
        <v>11</v>
      </c>
      <c r="AO65" s="40" t="s">
        <v>59</v>
      </c>
      <c r="AP65" s="24"/>
      <c r="AQ65" s="24"/>
      <c r="AR65" s="29" t="str">
        <f>IF(AI14="","",MIN(AM14:AM48))</f>
        <v/>
      </c>
      <c r="AS65" s="25" t="s">
        <v>12</v>
      </c>
    </row>
    <row r="66" spans="1:45" x14ac:dyDescent="0.25">
      <c r="A66" s="23"/>
      <c r="B66" s="26"/>
      <c r="C66" s="24"/>
      <c r="D66" s="24"/>
      <c r="E66" s="24"/>
      <c r="F66" s="24"/>
      <c r="G66" s="24"/>
      <c r="H66" s="40" t="s">
        <v>60</v>
      </c>
      <c r="I66" s="24"/>
      <c r="J66" s="24"/>
      <c r="K66" s="29" t="str">
        <f>IF(B14="","",F49)</f>
        <v/>
      </c>
      <c r="L66" s="25" t="s">
        <v>12</v>
      </c>
      <c r="M66" s="26"/>
      <c r="N66" s="24"/>
      <c r="O66" s="24"/>
      <c r="P66" s="24"/>
      <c r="Q66" s="24"/>
      <c r="R66" s="24"/>
      <c r="S66" s="40" t="s">
        <v>60</v>
      </c>
      <c r="T66" s="24"/>
      <c r="U66" s="24"/>
      <c r="V66" s="29" t="str">
        <f>IF(M14="","",Q49)</f>
        <v/>
      </c>
      <c r="W66" s="25" t="s">
        <v>12</v>
      </c>
      <c r="X66" s="26"/>
      <c r="Y66" s="24"/>
      <c r="Z66" s="24"/>
      <c r="AA66" s="24"/>
      <c r="AB66" s="24"/>
      <c r="AC66" s="24"/>
      <c r="AD66" s="40" t="s">
        <v>60</v>
      </c>
      <c r="AE66" s="24"/>
      <c r="AF66" s="24"/>
      <c r="AG66" s="29" t="str">
        <f>IF(X14="","",AB49)</f>
        <v/>
      </c>
      <c r="AH66" s="25" t="s">
        <v>12</v>
      </c>
      <c r="AI66" s="26"/>
      <c r="AJ66" s="24"/>
      <c r="AK66" s="24"/>
      <c r="AL66" s="24"/>
      <c r="AM66" s="24"/>
      <c r="AN66" s="24"/>
      <c r="AO66" s="40" t="s">
        <v>60</v>
      </c>
      <c r="AP66" s="24"/>
      <c r="AQ66" s="24"/>
      <c r="AR66" s="29" t="str">
        <f>IF(AI14="","",AM49)</f>
        <v/>
      </c>
      <c r="AS66" s="25" t="s">
        <v>12</v>
      </c>
    </row>
    <row r="67" spans="1:45" x14ac:dyDescent="0.25">
      <c r="B67" s="26"/>
      <c r="C67" s="24"/>
      <c r="D67" s="24"/>
      <c r="E67" s="24"/>
      <c r="F67" s="24"/>
      <c r="G67" s="24"/>
      <c r="H67" s="40" t="s">
        <v>61</v>
      </c>
      <c r="I67" s="24"/>
      <c r="J67" s="24"/>
      <c r="K67" s="29" t="str">
        <f>IF(B14="","",MAX(F14:F48))</f>
        <v/>
      </c>
      <c r="L67" s="25" t="s">
        <v>12</v>
      </c>
      <c r="M67" s="26"/>
      <c r="N67" s="24"/>
      <c r="O67" s="24"/>
      <c r="P67" s="24"/>
      <c r="Q67" s="24"/>
      <c r="R67" s="24"/>
      <c r="S67" s="40" t="s">
        <v>61</v>
      </c>
      <c r="T67" s="24"/>
      <c r="U67" s="24"/>
      <c r="V67" s="29" t="str">
        <f>IF(M14="","",MAX(Q14:Q48))</f>
        <v/>
      </c>
      <c r="W67" s="25" t="s">
        <v>12</v>
      </c>
      <c r="X67" s="26"/>
      <c r="Y67" s="24"/>
      <c r="Z67" s="24"/>
      <c r="AA67" s="24"/>
      <c r="AB67" s="24"/>
      <c r="AC67" s="24"/>
      <c r="AD67" s="40" t="s">
        <v>61</v>
      </c>
      <c r="AE67" s="24"/>
      <c r="AF67" s="24"/>
      <c r="AG67" s="29" t="str">
        <f>IF(X14="","",MAX(AB14:AB48))</f>
        <v/>
      </c>
      <c r="AH67" s="25" t="s">
        <v>12</v>
      </c>
      <c r="AI67" s="26"/>
      <c r="AJ67" s="24"/>
      <c r="AK67" s="24"/>
      <c r="AL67" s="24"/>
      <c r="AM67" s="24"/>
      <c r="AN67" s="24"/>
      <c r="AO67" s="40" t="s">
        <v>61</v>
      </c>
      <c r="AP67" s="24"/>
      <c r="AQ67" s="24"/>
      <c r="AR67" s="29" t="str">
        <f>IF(AI14="","",MAX(AM14:AM48))</f>
        <v/>
      </c>
      <c r="AS67" s="25" t="s">
        <v>12</v>
      </c>
    </row>
    <row r="68" spans="1:45" x14ac:dyDescent="0.25">
      <c r="B68" s="27"/>
      <c r="C68" s="4"/>
      <c r="D68" s="4"/>
      <c r="E68" s="4"/>
      <c r="F68" s="4"/>
      <c r="G68" s="4"/>
      <c r="H68" s="4"/>
      <c r="I68" s="4"/>
      <c r="J68" s="4"/>
      <c r="K68" s="4"/>
      <c r="L68" s="28"/>
      <c r="M68" s="27"/>
      <c r="N68" s="4"/>
      <c r="O68" s="4"/>
      <c r="P68" s="4"/>
      <c r="Q68" s="4"/>
      <c r="R68" s="4"/>
      <c r="S68" s="4"/>
      <c r="T68" s="4"/>
      <c r="U68" s="4"/>
      <c r="V68" s="4"/>
      <c r="W68" s="28"/>
      <c r="X68" s="27"/>
      <c r="Y68" s="4"/>
      <c r="Z68" s="4"/>
      <c r="AA68" s="4"/>
      <c r="AB68" s="4"/>
      <c r="AC68" s="4"/>
      <c r="AD68" s="4"/>
      <c r="AE68" s="4"/>
      <c r="AF68" s="4"/>
      <c r="AG68" s="4"/>
      <c r="AH68" s="28"/>
      <c r="AI68" s="27"/>
      <c r="AJ68" s="4"/>
      <c r="AK68" s="4"/>
      <c r="AL68" s="4"/>
      <c r="AM68" s="4"/>
      <c r="AN68" s="4"/>
      <c r="AO68" s="4"/>
      <c r="AP68" s="4"/>
      <c r="AQ68" s="4"/>
      <c r="AR68" s="4"/>
      <c r="AS68" s="28"/>
    </row>
    <row r="69" spans="1:45" ht="15.75" x14ac:dyDescent="0.25">
      <c r="B69" s="366" t="s">
        <v>38</v>
      </c>
      <c r="C69" s="367"/>
      <c r="D69" s="367"/>
      <c r="E69" s="367"/>
      <c r="F69" s="367"/>
      <c r="G69" s="367"/>
      <c r="H69" s="367"/>
      <c r="I69" s="367"/>
      <c r="J69" s="367"/>
      <c r="K69" s="367"/>
      <c r="L69" s="368"/>
      <c r="M69" s="366" t="s">
        <v>38</v>
      </c>
      <c r="N69" s="367"/>
      <c r="O69" s="367"/>
      <c r="P69" s="367"/>
      <c r="Q69" s="367"/>
      <c r="R69" s="367"/>
      <c r="S69" s="367"/>
      <c r="T69" s="367"/>
      <c r="U69" s="367"/>
      <c r="V69" s="367"/>
      <c r="W69" s="368"/>
      <c r="X69" s="366" t="s">
        <v>38</v>
      </c>
      <c r="Y69" s="367"/>
      <c r="Z69" s="367"/>
      <c r="AA69" s="367"/>
      <c r="AB69" s="367"/>
      <c r="AC69" s="367"/>
      <c r="AD69" s="367"/>
      <c r="AE69" s="367"/>
      <c r="AF69" s="367"/>
      <c r="AG69" s="367"/>
      <c r="AH69" s="368"/>
      <c r="AI69" s="366" t="s">
        <v>38</v>
      </c>
      <c r="AJ69" s="367"/>
      <c r="AK69" s="367"/>
      <c r="AL69" s="367"/>
      <c r="AM69" s="367"/>
      <c r="AN69" s="367"/>
      <c r="AO69" s="367"/>
      <c r="AP69" s="367"/>
      <c r="AQ69" s="367"/>
      <c r="AR69" s="367"/>
      <c r="AS69" s="368"/>
    </row>
    <row r="70" spans="1:45" x14ac:dyDescent="0.25">
      <c r="B70" s="38"/>
      <c r="C70" s="22"/>
      <c r="D70" s="22"/>
      <c r="E70" s="22"/>
      <c r="F70" s="22"/>
      <c r="G70" s="22"/>
      <c r="H70" s="22"/>
      <c r="I70" s="22"/>
      <c r="J70" s="22"/>
      <c r="K70" s="22"/>
      <c r="L70" s="204"/>
      <c r="M70" s="38"/>
      <c r="N70" s="22"/>
      <c r="O70" s="22"/>
      <c r="P70" s="22"/>
      <c r="Q70" s="22"/>
      <c r="R70" s="22"/>
      <c r="S70" s="22"/>
      <c r="T70" s="22"/>
      <c r="U70" s="22"/>
      <c r="V70" s="22"/>
      <c r="W70" s="204"/>
      <c r="X70" s="38"/>
      <c r="Y70" s="22"/>
      <c r="Z70" s="22"/>
      <c r="AA70" s="22"/>
      <c r="AB70" s="22"/>
      <c r="AC70" s="22"/>
      <c r="AD70" s="22"/>
      <c r="AE70" s="22"/>
      <c r="AF70" s="22"/>
      <c r="AG70" s="22"/>
      <c r="AH70" s="204"/>
      <c r="AI70" s="38"/>
      <c r="AJ70" s="22"/>
      <c r="AK70" s="22"/>
      <c r="AL70" s="22"/>
      <c r="AM70" s="22"/>
      <c r="AN70" s="22"/>
      <c r="AO70" s="22"/>
      <c r="AP70" s="22"/>
      <c r="AQ70" s="22"/>
      <c r="AR70" s="22"/>
      <c r="AS70" s="204"/>
    </row>
    <row r="71" spans="1:45" x14ac:dyDescent="0.25">
      <c r="B71" s="39" t="s">
        <v>42</v>
      </c>
      <c r="C71" s="22"/>
      <c r="D71" s="22"/>
      <c r="E71" s="22"/>
      <c r="F71" s="210" t="str">
        <f>IF(B14="","",LOOKUP(F54,B147:B181,C147:C181))</f>
        <v/>
      </c>
      <c r="G71" s="210"/>
      <c r="H71" s="210"/>
      <c r="I71" s="210"/>
      <c r="J71" s="210"/>
      <c r="K71" s="210"/>
      <c r="L71" s="211"/>
      <c r="M71" s="39" t="s">
        <v>42</v>
      </c>
      <c r="N71" s="22"/>
      <c r="O71" s="22"/>
      <c r="P71" s="22"/>
      <c r="Q71" s="210" t="str">
        <f>IF(M14="","",LOOKUP(Q54,M147:M181,N147:N181))</f>
        <v/>
      </c>
      <c r="R71" s="210"/>
      <c r="S71" s="210"/>
      <c r="T71" s="210"/>
      <c r="U71" s="210"/>
      <c r="V71" s="210"/>
      <c r="W71" s="211"/>
      <c r="X71" s="39" t="s">
        <v>42</v>
      </c>
      <c r="Y71" s="22"/>
      <c r="Z71" s="22"/>
      <c r="AA71" s="22"/>
      <c r="AB71" s="210" t="str">
        <f>IF(X14="","",LOOKUP(AB54,X147:X181,Y147:Y181))</f>
        <v/>
      </c>
      <c r="AC71" s="210"/>
      <c r="AD71" s="210"/>
      <c r="AE71" s="210"/>
      <c r="AF71" s="210"/>
      <c r="AG71" s="210"/>
      <c r="AH71" s="211"/>
      <c r="AI71" s="39" t="s">
        <v>42</v>
      </c>
      <c r="AJ71" s="22"/>
      <c r="AK71" s="22"/>
      <c r="AL71" s="22"/>
      <c r="AM71" s="210" t="str">
        <f>IF(AI14="","",LOOKUP(AM54,AI147:AI181,AJ147:AJ181))</f>
        <v/>
      </c>
      <c r="AN71" s="210"/>
      <c r="AO71" s="210"/>
      <c r="AP71" s="210"/>
      <c r="AQ71" s="210"/>
      <c r="AR71" s="210"/>
      <c r="AS71" s="211"/>
    </row>
    <row r="72" spans="1:45" x14ac:dyDescent="0.25">
      <c r="B72" s="38"/>
      <c r="C72" s="22"/>
      <c r="D72" s="22"/>
      <c r="E72" s="22"/>
      <c r="F72" s="22"/>
      <c r="G72" s="22"/>
      <c r="H72" s="22"/>
      <c r="I72" s="22"/>
      <c r="J72" s="22"/>
      <c r="K72" s="22"/>
      <c r="L72" s="204"/>
      <c r="M72" s="38"/>
      <c r="N72" s="22"/>
      <c r="O72" s="22"/>
      <c r="P72" s="22"/>
      <c r="Q72" s="22"/>
      <c r="R72" s="22"/>
      <c r="S72" s="22"/>
      <c r="T72" s="22"/>
      <c r="U72" s="22"/>
      <c r="V72" s="22"/>
      <c r="W72" s="204"/>
      <c r="X72" s="38"/>
      <c r="Y72" s="22"/>
      <c r="Z72" s="22"/>
      <c r="AA72" s="22"/>
      <c r="AB72" s="22"/>
      <c r="AC72" s="22"/>
      <c r="AD72" s="22"/>
      <c r="AE72" s="22"/>
      <c r="AF72" s="22"/>
      <c r="AG72" s="22"/>
      <c r="AH72" s="204"/>
      <c r="AI72" s="38"/>
      <c r="AJ72" s="22"/>
      <c r="AK72" s="22"/>
      <c r="AL72" s="22"/>
      <c r="AM72" s="22"/>
      <c r="AN72" s="22"/>
      <c r="AO72" s="22"/>
      <c r="AP72" s="22"/>
      <c r="AQ72" s="22"/>
      <c r="AR72" s="22"/>
      <c r="AS72" s="204"/>
    </row>
    <row r="73" spans="1:45" x14ac:dyDescent="0.25">
      <c r="B73" s="39" t="s">
        <v>41</v>
      </c>
      <c r="C73" s="22"/>
      <c r="D73" s="22"/>
      <c r="E73" s="22"/>
      <c r="F73" s="212" t="str">
        <f>IF(B14="","",IF(F71="Not Available, &gt; 15 Tests Required","",F58*F71))</f>
        <v/>
      </c>
      <c r="G73" s="22" t="s">
        <v>13</v>
      </c>
      <c r="H73" s="22"/>
      <c r="I73" s="22"/>
      <c r="J73" s="22"/>
      <c r="K73" s="22"/>
      <c r="L73" s="204"/>
      <c r="M73" s="39" t="s">
        <v>41</v>
      </c>
      <c r="N73" s="22"/>
      <c r="O73" s="22"/>
      <c r="P73" s="22"/>
      <c r="Q73" s="212" t="str">
        <f>IF(M14="","",IF(Q71="Not Available, &gt; 15 Tests Required","",Q58*Q71))</f>
        <v/>
      </c>
      <c r="R73" s="22" t="s">
        <v>13</v>
      </c>
      <c r="S73" s="22"/>
      <c r="T73" s="22"/>
      <c r="U73" s="22"/>
      <c r="V73" s="22"/>
      <c r="W73" s="204"/>
      <c r="X73" s="39" t="s">
        <v>41</v>
      </c>
      <c r="Y73" s="22"/>
      <c r="Z73" s="22"/>
      <c r="AA73" s="22"/>
      <c r="AB73" s="212" t="str">
        <f>IF(X14="","",IF(AB71="Not Available, &gt; 15 Tests Required","",AB58*AB71))</f>
        <v/>
      </c>
      <c r="AC73" s="22" t="s">
        <v>13</v>
      </c>
      <c r="AD73" s="22"/>
      <c r="AE73" s="22"/>
      <c r="AF73" s="22"/>
      <c r="AG73" s="22"/>
      <c r="AH73" s="204"/>
      <c r="AI73" s="39" t="s">
        <v>41</v>
      </c>
      <c r="AJ73" s="22"/>
      <c r="AK73" s="22"/>
      <c r="AL73" s="22"/>
      <c r="AM73" s="212" t="str">
        <f>IF(AI14="","",IF(AM71="Not Available, &gt; 15 Tests Required","",AM58*AM71))</f>
        <v/>
      </c>
      <c r="AN73" s="22" t="s">
        <v>13</v>
      </c>
      <c r="AO73" s="22"/>
      <c r="AP73" s="22"/>
      <c r="AQ73" s="22"/>
      <c r="AR73" s="22"/>
      <c r="AS73" s="204"/>
    </row>
    <row r="74" spans="1:45" x14ac:dyDescent="0.25">
      <c r="B74" s="39"/>
      <c r="C74" s="22"/>
      <c r="D74" s="22"/>
      <c r="E74" s="22"/>
      <c r="F74" s="212"/>
      <c r="G74" s="22"/>
      <c r="H74" s="22"/>
      <c r="I74" s="22"/>
      <c r="J74" s="22"/>
      <c r="K74" s="22"/>
      <c r="L74" s="204"/>
      <c r="M74" s="39"/>
      <c r="N74" s="22"/>
      <c r="O74" s="22"/>
      <c r="P74" s="22"/>
      <c r="Q74" s="212"/>
      <c r="R74" s="22"/>
      <c r="S74" s="22"/>
      <c r="T74" s="22"/>
      <c r="U74" s="22"/>
      <c r="V74" s="22"/>
      <c r="W74" s="204"/>
      <c r="X74" s="39"/>
      <c r="Y74" s="22"/>
      <c r="Z74" s="22"/>
      <c r="AA74" s="22"/>
      <c r="AB74" s="212"/>
      <c r="AC74" s="22"/>
      <c r="AD74" s="22"/>
      <c r="AE74" s="22"/>
      <c r="AF74" s="22"/>
      <c r="AG74" s="22"/>
      <c r="AH74" s="204"/>
      <c r="AI74" s="39"/>
      <c r="AJ74" s="22"/>
      <c r="AK74" s="22"/>
      <c r="AL74" s="22"/>
      <c r="AM74" s="212"/>
      <c r="AN74" s="22"/>
      <c r="AO74" s="22"/>
      <c r="AP74" s="22"/>
      <c r="AQ74" s="22"/>
      <c r="AR74" s="22"/>
      <c r="AS74" s="204"/>
    </row>
    <row r="75" spans="1:45" x14ac:dyDescent="0.25">
      <c r="B75" s="39" t="s">
        <v>47</v>
      </c>
      <c r="C75" s="22"/>
      <c r="D75" s="22"/>
      <c r="E75" s="22"/>
      <c r="F75" s="22" t="str">
        <f>IF(B14="","",IF(OR(F54&lt;10,E8&gt;5000),"",IF(F54&lt;15, E8+1200,"")))</f>
        <v/>
      </c>
      <c r="G75" s="22" t="s">
        <v>13</v>
      </c>
      <c r="H75" s="22"/>
      <c r="I75" s="22"/>
      <c r="J75" s="22"/>
      <c r="K75" s="22"/>
      <c r="L75" s="204"/>
      <c r="M75" s="39" t="s">
        <v>47</v>
      </c>
      <c r="N75" s="22"/>
      <c r="O75" s="22"/>
      <c r="P75" s="22"/>
      <c r="Q75" s="22" t="str">
        <f>IF(M14="","",IF(OR(Q54&lt;10,P8&gt;5000),"",IF(Q54&lt;15, P8+1200,"")))</f>
        <v/>
      </c>
      <c r="R75" s="22" t="s">
        <v>13</v>
      </c>
      <c r="S75" s="22"/>
      <c r="T75" s="22"/>
      <c r="U75" s="22"/>
      <c r="V75" s="22"/>
      <c r="W75" s="204"/>
      <c r="X75" s="39" t="s">
        <v>47</v>
      </c>
      <c r="Y75" s="22"/>
      <c r="Z75" s="22"/>
      <c r="AA75" s="22"/>
      <c r="AB75" s="22" t="str">
        <f>IF(X14="","",IF(OR(AB54&lt;10,AA8&gt;5000),"",IF(AB54&lt;15, AA8+1200,"")))</f>
        <v/>
      </c>
      <c r="AC75" s="22" t="s">
        <v>13</v>
      </c>
      <c r="AD75" s="22"/>
      <c r="AE75" s="22"/>
      <c r="AF75" s="22"/>
      <c r="AG75" s="22"/>
      <c r="AH75" s="204"/>
      <c r="AI75" s="39" t="s">
        <v>47</v>
      </c>
      <c r="AJ75" s="22"/>
      <c r="AK75" s="22"/>
      <c r="AL75" s="22"/>
      <c r="AM75" s="22" t="str">
        <f>IF(AI14="","",IF(OR(AM54&lt;10,AL8&gt;5000),"",IF(AM54&lt;15, AL8+1200,"")))</f>
        <v/>
      </c>
      <c r="AN75" s="22" t="s">
        <v>13</v>
      </c>
      <c r="AO75" s="22"/>
      <c r="AP75" s="22"/>
      <c r="AQ75" s="22"/>
      <c r="AR75" s="22"/>
      <c r="AS75" s="204"/>
    </row>
    <row r="76" spans="1:45" x14ac:dyDescent="0.25">
      <c r="B76" s="39" t="s">
        <v>48</v>
      </c>
      <c r="C76" s="22"/>
      <c r="D76" s="22"/>
      <c r="E76" s="22"/>
      <c r="F76" s="212" t="str">
        <f>IF(B14="","",IF(E8&gt;5000,"",IF(F54&lt;15,"",E8+(1.34*F73))))</f>
        <v/>
      </c>
      <c r="G76" s="22" t="s">
        <v>13</v>
      </c>
      <c r="H76" s="22"/>
      <c r="I76" s="22"/>
      <c r="J76" s="22"/>
      <c r="K76" s="22"/>
      <c r="L76" s="204"/>
      <c r="M76" s="39" t="s">
        <v>48</v>
      </c>
      <c r="N76" s="22"/>
      <c r="O76" s="22"/>
      <c r="P76" s="22"/>
      <c r="Q76" s="212" t="str">
        <f>IF(M14="","",IF(P8&gt;5000,"",IF(Q54&lt;15,"",P8+(1.34*Q73))))</f>
        <v/>
      </c>
      <c r="R76" s="22" t="s">
        <v>13</v>
      </c>
      <c r="S76" s="22"/>
      <c r="T76" s="22"/>
      <c r="U76" s="22"/>
      <c r="V76" s="22"/>
      <c r="W76" s="204"/>
      <c r="X76" s="39" t="s">
        <v>48</v>
      </c>
      <c r="Y76" s="22"/>
      <c r="Z76" s="22"/>
      <c r="AA76" s="22"/>
      <c r="AB76" s="212" t="str">
        <f>IF(X14="","",IF(AA8&gt;5000,"",IF(AB54&lt;15,"",AA8+(1.34*AB73))))</f>
        <v/>
      </c>
      <c r="AC76" s="22" t="s">
        <v>13</v>
      </c>
      <c r="AD76" s="22"/>
      <c r="AE76" s="22"/>
      <c r="AF76" s="22"/>
      <c r="AG76" s="22"/>
      <c r="AH76" s="204"/>
      <c r="AI76" s="39" t="s">
        <v>48</v>
      </c>
      <c r="AJ76" s="22"/>
      <c r="AK76" s="22"/>
      <c r="AL76" s="22"/>
      <c r="AM76" s="212" t="str">
        <f>IF(AI14="","",IF(AL8&gt;5000,"",IF(AM54&lt;15,"",AL8+(1.34*AM73))))</f>
        <v/>
      </c>
      <c r="AN76" s="22" t="s">
        <v>13</v>
      </c>
      <c r="AO76" s="22"/>
      <c r="AP76" s="22"/>
      <c r="AQ76" s="22"/>
      <c r="AR76" s="22"/>
      <c r="AS76" s="204"/>
    </row>
    <row r="77" spans="1:45" x14ac:dyDescent="0.25">
      <c r="B77" s="39" t="s">
        <v>49</v>
      </c>
      <c r="C77" s="22"/>
      <c r="D77" s="22"/>
      <c r="E77" s="22"/>
      <c r="F77" s="212" t="str">
        <f>IF(B14="","",IF(E8&gt;5000,"",IF(F54&lt;15,"",E8+(2.33*F73))))</f>
        <v/>
      </c>
      <c r="G77" s="22" t="s">
        <v>13</v>
      </c>
      <c r="H77" s="22"/>
      <c r="I77" s="22"/>
      <c r="J77" s="22"/>
      <c r="K77" s="22"/>
      <c r="L77" s="204"/>
      <c r="M77" s="39" t="s">
        <v>49</v>
      </c>
      <c r="N77" s="22"/>
      <c r="O77" s="22"/>
      <c r="P77" s="22"/>
      <c r="Q77" s="212" t="str">
        <f>IF(M14="","",IF(P8&gt;5000,"",IF(Q54&lt;15,"",P8+(2.33*Q73))))</f>
        <v/>
      </c>
      <c r="R77" s="22" t="s">
        <v>13</v>
      </c>
      <c r="S77" s="22"/>
      <c r="T77" s="22"/>
      <c r="U77" s="22"/>
      <c r="V77" s="22"/>
      <c r="W77" s="204"/>
      <c r="X77" s="39" t="s">
        <v>49</v>
      </c>
      <c r="Y77" s="22"/>
      <c r="Z77" s="22"/>
      <c r="AA77" s="22"/>
      <c r="AB77" s="212" t="str">
        <f>IF(X14="","",IF(AA8&gt;5000,"",IF(AB54&lt;15,"",AA8+(2.33*AB73))))</f>
        <v/>
      </c>
      <c r="AC77" s="22" t="s">
        <v>13</v>
      </c>
      <c r="AD77" s="22"/>
      <c r="AE77" s="22"/>
      <c r="AF77" s="22"/>
      <c r="AG77" s="22"/>
      <c r="AH77" s="204"/>
      <c r="AI77" s="39" t="s">
        <v>49</v>
      </c>
      <c r="AJ77" s="22"/>
      <c r="AK77" s="22"/>
      <c r="AL77" s="22"/>
      <c r="AM77" s="212" t="str">
        <f>IF(AI14="","",IF(AL8&gt;5000,"",IF(AM54&lt;15,"",AL8+(2.33*AM73))))</f>
        <v/>
      </c>
      <c r="AN77" s="22" t="s">
        <v>13</v>
      </c>
      <c r="AO77" s="22"/>
      <c r="AP77" s="22"/>
      <c r="AQ77" s="22"/>
      <c r="AR77" s="22"/>
      <c r="AS77" s="204"/>
    </row>
    <row r="78" spans="1:45" x14ac:dyDescent="0.25">
      <c r="B78" s="39" t="s">
        <v>50</v>
      </c>
      <c r="C78" s="22"/>
      <c r="D78" s="22"/>
      <c r="E78" s="22"/>
      <c r="F78" s="212" t="str">
        <f>IF(B14="","",IF(OR(F54&lt;10,E8&lt;5000),"",(0.9*E8)+(2.33*F73)))</f>
        <v/>
      </c>
      <c r="G78" s="22" t="s">
        <v>13</v>
      </c>
      <c r="H78" s="22"/>
      <c r="I78" s="22"/>
      <c r="J78" s="22"/>
      <c r="K78" s="22"/>
      <c r="L78" s="204"/>
      <c r="M78" s="39" t="s">
        <v>50</v>
      </c>
      <c r="N78" s="22"/>
      <c r="O78" s="22"/>
      <c r="P78" s="22"/>
      <c r="Q78" s="212" t="str">
        <f>IF(M14="","",IF(OR(Q54&lt;10,P8&lt;5000),"",(0.9*P8)+(2.33*Q73)))</f>
        <v/>
      </c>
      <c r="R78" s="22" t="s">
        <v>13</v>
      </c>
      <c r="S78" s="22"/>
      <c r="T78" s="22"/>
      <c r="U78" s="22"/>
      <c r="V78" s="22"/>
      <c r="W78" s="204"/>
      <c r="X78" s="39" t="s">
        <v>50</v>
      </c>
      <c r="Y78" s="22"/>
      <c r="Z78" s="22"/>
      <c r="AA78" s="22"/>
      <c r="AB78" s="212" t="str">
        <f>IF(X14="","",IF(OR(AB54&lt;10,AA8&lt;5000),"",(0.9*AA8)+(2.33*AB73)))</f>
        <v/>
      </c>
      <c r="AC78" s="22" t="s">
        <v>13</v>
      </c>
      <c r="AD78" s="22"/>
      <c r="AE78" s="22"/>
      <c r="AF78" s="22"/>
      <c r="AG78" s="22"/>
      <c r="AH78" s="204"/>
      <c r="AI78" s="39" t="s">
        <v>50</v>
      </c>
      <c r="AJ78" s="22"/>
      <c r="AK78" s="22"/>
      <c r="AL78" s="22"/>
      <c r="AM78" s="212" t="str">
        <f>IF(AI14="","",IF(OR(AM54&lt;10,AL8&lt;5000),"",(0.9*AL8)+(2.33*AM73)))</f>
        <v/>
      </c>
      <c r="AN78" s="22" t="s">
        <v>13</v>
      </c>
      <c r="AO78" s="22"/>
      <c r="AP78" s="22"/>
      <c r="AQ78" s="22"/>
      <c r="AR78" s="22"/>
      <c r="AS78" s="204"/>
    </row>
    <row r="79" spans="1:45" x14ac:dyDescent="0.25">
      <c r="B79" s="38"/>
      <c r="C79" s="22"/>
      <c r="D79" s="22"/>
      <c r="E79" s="22"/>
      <c r="F79" s="22"/>
      <c r="G79" s="22"/>
      <c r="H79" s="22"/>
      <c r="I79" s="22"/>
      <c r="J79" s="22"/>
      <c r="K79" s="22"/>
      <c r="L79" s="204"/>
      <c r="M79" s="38"/>
      <c r="N79" s="22"/>
      <c r="O79" s="22"/>
      <c r="P79" s="22"/>
      <c r="Q79" s="22"/>
      <c r="R79" s="22"/>
      <c r="S79" s="22"/>
      <c r="T79" s="22"/>
      <c r="U79" s="22"/>
      <c r="V79" s="22"/>
      <c r="W79" s="204"/>
      <c r="X79" s="38"/>
      <c r="Y79" s="22"/>
      <c r="Z79" s="22"/>
      <c r="AA79" s="22"/>
      <c r="AB79" s="22"/>
      <c r="AC79" s="22"/>
      <c r="AD79" s="22"/>
      <c r="AE79" s="22"/>
      <c r="AF79" s="22"/>
      <c r="AG79" s="22"/>
      <c r="AH79" s="204"/>
      <c r="AI79" s="38"/>
      <c r="AJ79" s="22"/>
      <c r="AK79" s="22"/>
      <c r="AL79" s="22"/>
      <c r="AM79" s="22"/>
      <c r="AN79" s="22"/>
      <c r="AO79" s="22"/>
      <c r="AP79" s="22"/>
      <c r="AQ79" s="22"/>
      <c r="AR79" s="22"/>
      <c r="AS79" s="204"/>
    </row>
    <row r="80" spans="1:45" x14ac:dyDescent="0.25">
      <c r="B80" s="39" t="s">
        <v>45</v>
      </c>
      <c r="C80" s="22"/>
      <c r="D80" s="40" t="str">
        <f>IF(F54&lt;10,"",IF(MAX(F75:F78)&lt;F53,"Mix Approved","Mix Not Approved"))</f>
        <v>Mix Approved</v>
      </c>
      <c r="E80" s="22"/>
      <c r="F80" s="40"/>
      <c r="G80" s="40" t="str">
        <f>IF(B14="","",IF(F54&lt;10,"Trial Mix Testing Required","f'cr = "&amp;ROUND(MAX(F75:F78),0)))</f>
        <v/>
      </c>
      <c r="H80" s="40"/>
      <c r="I80" s="22"/>
      <c r="J80" s="22"/>
      <c r="K80" s="22"/>
      <c r="L80" s="204"/>
      <c r="M80" s="39" t="s">
        <v>45</v>
      </c>
      <c r="N80" s="22"/>
      <c r="O80" s="40" t="str">
        <f>IF(Q54&lt;10,"",IF(MAX(Q75:Q78)&lt;Q53,"Mix Approved","Mix Not Approved"))</f>
        <v>Mix Approved</v>
      </c>
      <c r="P80" s="22"/>
      <c r="Q80" s="40"/>
      <c r="R80" s="40" t="str">
        <f>IF(M14="","",IF(Q54&lt;10,"Trial Mix Testing Required","f'cr = "&amp;ROUND(MAX(Q75:Q78),0)))</f>
        <v/>
      </c>
      <c r="S80" s="40"/>
      <c r="T80" s="22"/>
      <c r="U80" s="22"/>
      <c r="V80" s="22"/>
      <c r="W80" s="204"/>
      <c r="X80" s="39" t="s">
        <v>45</v>
      </c>
      <c r="Y80" s="22"/>
      <c r="Z80" s="40" t="str">
        <f>IF(AB54&lt;10,"",IF(MAX(AB75:AB78)&lt;AB53,"Mix Approved","Mix Not Approved"))</f>
        <v>Mix Approved</v>
      </c>
      <c r="AA80" s="22"/>
      <c r="AB80" s="40"/>
      <c r="AC80" s="40" t="str">
        <f>IF(X14="","",IF(AB54&lt;10,"Trial Mix Testing Required","f'cr = "&amp;ROUND(MAX(AB75:AB78),0)))</f>
        <v/>
      </c>
      <c r="AD80" s="40"/>
      <c r="AE80" s="22"/>
      <c r="AF80" s="22"/>
      <c r="AG80" s="22"/>
      <c r="AH80" s="204"/>
      <c r="AI80" s="39" t="s">
        <v>45</v>
      </c>
      <c r="AJ80" s="22"/>
      <c r="AK80" s="40" t="str">
        <f>IF(AM54&lt;10,"",IF(MAX(AM75:AM78)&lt;AM53,"Mix Approved","Mix Not Approved"))</f>
        <v>Mix Approved</v>
      </c>
      <c r="AL80" s="22"/>
      <c r="AM80" s="40"/>
      <c r="AN80" s="40" t="str">
        <f>IF(AI14="","",IF(AM54&lt;10,"Trial Mix Testing Required","f'cr = "&amp;ROUND(MAX(AM75:AM78),0)))</f>
        <v/>
      </c>
      <c r="AO80" s="40"/>
      <c r="AP80" s="22"/>
      <c r="AQ80" s="22"/>
      <c r="AR80" s="22"/>
      <c r="AS80" s="204"/>
    </row>
    <row r="81" spans="2:45" x14ac:dyDescent="0.25">
      <c r="B81" s="38"/>
      <c r="C81" s="22"/>
      <c r="D81" s="22"/>
      <c r="E81" s="22"/>
      <c r="F81" s="22"/>
      <c r="G81" s="22"/>
      <c r="H81" s="22"/>
      <c r="I81" s="22"/>
      <c r="J81" s="22"/>
      <c r="K81" s="22"/>
      <c r="L81" s="204"/>
      <c r="M81" s="38"/>
      <c r="N81" s="22"/>
      <c r="O81" s="22"/>
      <c r="P81" s="22"/>
      <c r="Q81" s="22"/>
      <c r="R81" s="22"/>
      <c r="S81" s="22"/>
      <c r="T81" s="22"/>
      <c r="U81" s="22"/>
      <c r="V81" s="22"/>
      <c r="W81" s="204"/>
      <c r="X81" s="38"/>
      <c r="Y81" s="22"/>
      <c r="Z81" s="22"/>
      <c r="AA81" s="22"/>
      <c r="AB81" s="22"/>
      <c r="AC81" s="22"/>
      <c r="AD81" s="22"/>
      <c r="AE81" s="22"/>
      <c r="AF81" s="22"/>
      <c r="AG81" s="22"/>
      <c r="AH81" s="204"/>
      <c r="AI81" s="38"/>
      <c r="AJ81" s="22"/>
      <c r="AK81" s="22"/>
      <c r="AL81" s="22"/>
      <c r="AM81" s="22"/>
      <c r="AN81" s="22"/>
      <c r="AO81" s="22"/>
      <c r="AP81" s="22"/>
      <c r="AQ81" s="22"/>
      <c r="AR81" s="22"/>
      <c r="AS81" s="204"/>
    </row>
    <row r="82" spans="2:45" x14ac:dyDescent="0.25">
      <c r="B82" s="38"/>
      <c r="C82" s="22"/>
      <c r="D82" s="22"/>
      <c r="E82" s="22"/>
      <c r="F82" s="22"/>
      <c r="G82" s="22"/>
      <c r="H82" s="22"/>
      <c r="I82" s="22"/>
      <c r="J82" s="22"/>
      <c r="K82" s="22"/>
      <c r="L82" s="204"/>
      <c r="M82" s="38"/>
      <c r="N82" s="22"/>
      <c r="O82" s="22"/>
      <c r="P82" s="22"/>
      <c r="Q82" s="22"/>
      <c r="R82" s="22"/>
      <c r="S82" s="22"/>
      <c r="T82" s="22"/>
      <c r="U82" s="22"/>
      <c r="V82" s="22"/>
      <c r="W82" s="204"/>
      <c r="X82" s="38"/>
      <c r="Y82" s="22"/>
      <c r="Z82" s="22"/>
      <c r="AA82" s="22"/>
      <c r="AB82" s="22"/>
      <c r="AC82" s="22"/>
      <c r="AD82" s="22"/>
      <c r="AE82" s="22"/>
      <c r="AF82" s="22"/>
      <c r="AG82" s="22"/>
      <c r="AH82" s="204"/>
      <c r="AI82" s="38"/>
      <c r="AJ82" s="22"/>
      <c r="AK82" s="22"/>
      <c r="AL82" s="22"/>
      <c r="AM82" s="22"/>
      <c r="AN82" s="22"/>
      <c r="AO82" s="22"/>
      <c r="AP82" s="22"/>
      <c r="AQ82" s="22"/>
      <c r="AR82" s="22"/>
      <c r="AS82" s="204"/>
    </row>
    <row r="83" spans="2:45" x14ac:dyDescent="0.25">
      <c r="B83" s="38"/>
      <c r="C83" s="22"/>
      <c r="D83" s="22"/>
      <c r="E83" s="22"/>
      <c r="F83" s="22"/>
      <c r="G83" s="22"/>
      <c r="H83" s="22"/>
      <c r="I83" s="22"/>
      <c r="J83" s="22"/>
      <c r="K83" s="22"/>
      <c r="L83" s="204"/>
      <c r="M83" s="38"/>
      <c r="N83" s="22"/>
      <c r="O83" s="22"/>
      <c r="P83" s="22"/>
      <c r="Q83" s="22"/>
      <c r="R83" s="22"/>
      <c r="S83" s="22"/>
      <c r="T83" s="22"/>
      <c r="U83" s="22"/>
      <c r="V83" s="22"/>
      <c r="W83" s="204"/>
      <c r="X83" s="38"/>
      <c r="Y83" s="22"/>
      <c r="Z83" s="22"/>
      <c r="AA83" s="22"/>
      <c r="AB83" s="22"/>
      <c r="AC83" s="22"/>
      <c r="AD83" s="22"/>
      <c r="AE83" s="22"/>
      <c r="AF83" s="22"/>
      <c r="AG83" s="22"/>
      <c r="AH83" s="204"/>
      <c r="AI83" s="38"/>
      <c r="AJ83" s="22"/>
      <c r="AK83" s="22"/>
      <c r="AL83" s="22"/>
      <c r="AM83" s="22"/>
      <c r="AN83" s="22"/>
      <c r="AO83" s="22"/>
      <c r="AP83" s="22"/>
      <c r="AQ83" s="22"/>
      <c r="AR83" s="22"/>
      <c r="AS83" s="204"/>
    </row>
    <row r="84" spans="2:45" x14ac:dyDescent="0.25">
      <c r="B84" s="38"/>
      <c r="C84" s="22"/>
      <c r="D84" s="22"/>
      <c r="E84" s="22"/>
      <c r="F84" s="22"/>
      <c r="G84" s="22"/>
      <c r="H84" s="22"/>
      <c r="I84" s="22"/>
      <c r="J84" s="22"/>
      <c r="K84" s="22"/>
      <c r="L84" s="204"/>
      <c r="M84" s="38"/>
      <c r="N84" s="22"/>
      <c r="O84" s="22"/>
      <c r="P84" s="22"/>
      <c r="Q84" s="22"/>
      <c r="R84" s="22"/>
      <c r="S84" s="22"/>
      <c r="T84" s="22"/>
      <c r="U84" s="22"/>
      <c r="V84" s="22"/>
      <c r="W84" s="204"/>
      <c r="X84" s="38"/>
      <c r="Y84" s="22"/>
      <c r="Z84" s="22"/>
      <c r="AA84" s="22"/>
      <c r="AB84" s="22"/>
      <c r="AC84" s="22"/>
      <c r="AD84" s="22"/>
      <c r="AE84" s="22"/>
      <c r="AF84" s="22"/>
      <c r="AG84" s="22"/>
      <c r="AH84" s="204"/>
      <c r="AI84" s="38"/>
      <c r="AJ84" s="22"/>
      <c r="AK84" s="22"/>
      <c r="AL84" s="22"/>
      <c r="AM84" s="22"/>
      <c r="AN84" s="22"/>
      <c r="AO84" s="22"/>
      <c r="AP84" s="22"/>
      <c r="AQ84" s="22"/>
      <c r="AR84" s="22"/>
      <c r="AS84" s="204"/>
    </row>
    <row r="85" spans="2:45" x14ac:dyDescent="0.25">
      <c r="B85" s="38"/>
      <c r="C85" s="22"/>
      <c r="D85" s="22"/>
      <c r="E85" s="22"/>
      <c r="F85" s="22"/>
      <c r="G85" s="22"/>
      <c r="H85" s="22"/>
      <c r="I85" s="22"/>
      <c r="J85" s="22"/>
      <c r="K85" s="22"/>
      <c r="L85" s="204"/>
      <c r="M85" s="38"/>
      <c r="N85" s="22"/>
      <c r="O85" s="22"/>
      <c r="P85" s="22"/>
      <c r="Q85" s="22"/>
      <c r="R85" s="22"/>
      <c r="S85" s="22"/>
      <c r="T85" s="22"/>
      <c r="U85" s="22"/>
      <c r="V85" s="22"/>
      <c r="W85" s="204"/>
      <c r="X85" s="38"/>
      <c r="Y85" s="22"/>
      <c r="Z85" s="22"/>
      <c r="AA85" s="22"/>
      <c r="AB85" s="22"/>
      <c r="AC85" s="22"/>
      <c r="AD85" s="22"/>
      <c r="AE85" s="22"/>
      <c r="AF85" s="22"/>
      <c r="AG85" s="22"/>
      <c r="AH85" s="204"/>
      <c r="AI85" s="38"/>
      <c r="AJ85" s="22"/>
      <c r="AK85" s="22"/>
      <c r="AL85" s="22"/>
      <c r="AM85" s="22"/>
      <c r="AN85" s="22"/>
      <c r="AO85" s="22"/>
      <c r="AP85" s="22"/>
      <c r="AQ85" s="22"/>
      <c r="AR85" s="22"/>
      <c r="AS85" s="204"/>
    </row>
    <row r="86" spans="2:45" x14ac:dyDescent="0.25">
      <c r="B86" s="38"/>
      <c r="C86" s="22"/>
      <c r="D86" s="22"/>
      <c r="E86" s="22"/>
      <c r="F86" s="22"/>
      <c r="G86" s="22"/>
      <c r="H86" s="22"/>
      <c r="I86" s="22"/>
      <c r="J86" s="22"/>
      <c r="K86" s="22"/>
      <c r="L86" s="204"/>
      <c r="M86" s="38"/>
      <c r="N86" s="22"/>
      <c r="O86" s="22"/>
      <c r="P86" s="22"/>
      <c r="Q86" s="22"/>
      <c r="R86" s="22"/>
      <c r="S86" s="22"/>
      <c r="T86" s="22"/>
      <c r="U86" s="22"/>
      <c r="V86" s="22"/>
      <c r="W86" s="204"/>
      <c r="X86" s="38"/>
      <c r="Y86" s="22"/>
      <c r="Z86" s="22"/>
      <c r="AA86" s="22"/>
      <c r="AB86" s="22"/>
      <c r="AC86" s="22"/>
      <c r="AD86" s="22"/>
      <c r="AE86" s="22"/>
      <c r="AF86" s="22"/>
      <c r="AG86" s="22"/>
      <c r="AH86" s="204"/>
      <c r="AI86" s="38"/>
      <c r="AJ86" s="22"/>
      <c r="AK86" s="22"/>
      <c r="AL86" s="22"/>
      <c r="AM86" s="22"/>
      <c r="AN86" s="22"/>
      <c r="AO86" s="22"/>
      <c r="AP86" s="22"/>
      <c r="AQ86" s="22"/>
      <c r="AR86" s="22"/>
      <c r="AS86" s="204"/>
    </row>
    <row r="87" spans="2:45" x14ac:dyDescent="0.25">
      <c r="B87" s="38"/>
      <c r="C87" s="22"/>
      <c r="D87" s="22"/>
      <c r="E87" s="22"/>
      <c r="F87" s="22"/>
      <c r="G87" s="22"/>
      <c r="H87" s="22"/>
      <c r="I87" s="22"/>
      <c r="J87" s="22"/>
      <c r="K87" s="22"/>
      <c r="L87" s="204"/>
      <c r="M87" s="38"/>
      <c r="N87" s="22"/>
      <c r="O87" s="22"/>
      <c r="P87" s="22"/>
      <c r="Q87" s="22"/>
      <c r="R87" s="22"/>
      <c r="S87" s="22"/>
      <c r="T87" s="22"/>
      <c r="U87" s="22"/>
      <c r="V87" s="22"/>
      <c r="W87" s="204"/>
      <c r="X87" s="38"/>
      <c r="Y87" s="22"/>
      <c r="Z87" s="22"/>
      <c r="AA87" s="22"/>
      <c r="AB87" s="22"/>
      <c r="AC87" s="22"/>
      <c r="AD87" s="22"/>
      <c r="AE87" s="22"/>
      <c r="AF87" s="22"/>
      <c r="AG87" s="22"/>
      <c r="AH87" s="204"/>
      <c r="AI87" s="38"/>
      <c r="AJ87" s="22"/>
      <c r="AK87" s="22"/>
      <c r="AL87" s="22"/>
      <c r="AM87" s="22"/>
      <c r="AN87" s="22"/>
      <c r="AO87" s="22"/>
      <c r="AP87" s="22"/>
      <c r="AQ87" s="22"/>
      <c r="AR87" s="22"/>
      <c r="AS87" s="204"/>
    </row>
    <row r="88" spans="2:45" x14ac:dyDescent="0.25">
      <c r="B88" s="38"/>
      <c r="C88" s="22"/>
      <c r="D88" s="22"/>
      <c r="E88" s="22"/>
      <c r="F88" s="22"/>
      <c r="G88" s="22"/>
      <c r="H88" s="22"/>
      <c r="I88" s="22"/>
      <c r="J88" s="22"/>
      <c r="K88" s="22"/>
      <c r="L88" s="204"/>
      <c r="M88" s="38"/>
      <c r="N88" s="22"/>
      <c r="O88" s="22"/>
      <c r="P88" s="22"/>
      <c r="Q88" s="22"/>
      <c r="R88" s="22"/>
      <c r="S88" s="22"/>
      <c r="T88" s="22"/>
      <c r="U88" s="22"/>
      <c r="V88" s="22"/>
      <c r="W88" s="204"/>
      <c r="X88" s="38"/>
      <c r="Y88" s="22"/>
      <c r="Z88" s="22"/>
      <c r="AA88" s="22"/>
      <c r="AB88" s="22"/>
      <c r="AC88" s="22"/>
      <c r="AD88" s="22"/>
      <c r="AE88" s="22"/>
      <c r="AF88" s="22"/>
      <c r="AG88" s="22"/>
      <c r="AH88" s="204"/>
      <c r="AI88" s="38"/>
      <c r="AJ88" s="22"/>
      <c r="AK88" s="22"/>
      <c r="AL88" s="22"/>
      <c r="AM88" s="22"/>
      <c r="AN88" s="22"/>
      <c r="AO88" s="22"/>
      <c r="AP88" s="22"/>
      <c r="AQ88" s="22"/>
      <c r="AR88" s="22"/>
      <c r="AS88" s="204"/>
    </row>
    <row r="89" spans="2:45" x14ac:dyDescent="0.25">
      <c r="B89" s="38"/>
      <c r="C89" s="22"/>
      <c r="D89" s="22"/>
      <c r="E89" s="22"/>
      <c r="F89" s="22"/>
      <c r="G89" s="22"/>
      <c r="H89" s="22"/>
      <c r="I89" s="22"/>
      <c r="J89" s="22"/>
      <c r="K89" s="22"/>
      <c r="L89" s="204"/>
      <c r="M89" s="38"/>
      <c r="N89" s="22"/>
      <c r="O89" s="22"/>
      <c r="P89" s="22"/>
      <c r="Q89" s="22"/>
      <c r="R89" s="22"/>
      <c r="S89" s="22"/>
      <c r="T89" s="22"/>
      <c r="U89" s="22"/>
      <c r="V89" s="22"/>
      <c r="W89" s="204"/>
      <c r="X89" s="38"/>
      <c r="Y89" s="22"/>
      <c r="Z89" s="22"/>
      <c r="AA89" s="22"/>
      <c r="AB89" s="22"/>
      <c r="AC89" s="22"/>
      <c r="AD89" s="22"/>
      <c r="AE89" s="22"/>
      <c r="AF89" s="22"/>
      <c r="AG89" s="22"/>
      <c r="AH89" s="204"/>
      <c r="AI89" s="38"/>
      <c r="AJ89" s="22"/>
      <c r="AK89" s="22"/>
      <c r="AL89" s="22"/>
      <c r="AM89" s="22"/>
      <c r="AN89" s="22"/>
      <c r="AO89" s="22"/>
      <c r="AP89" s="22"/>
      <c r="AQ89" s="22"/>
      <c r="AR89" s="22"/>
      <c r="AS89" s="204"/>
    </row>
    <row r="90" spans="2:45" x14ac:dyDescent="0.25">
      <c r="B90" s="38"/>
      <c r="C90" s="22"/>
      <c r="D90" s="22"/>
      <c r="E90" s="22"/>
      <c r="F90" s="22"/>
      <c r="G90" s="22"/>
      <c r="H90" s="22"/>
      <c r="I90" s="22"/>
      <c r="J90" s="22"/>
      <c r="K90" s="22"/>
      <c r="L90" s="204"/>
      <c r="M90" s="38"/>
      <c r="N90" s="22"/>
      <c r="O90" s="22"/>
      <c r="P90" s="22"/>
      <c r="Q90" s="22"/>
      <c r="R90" s="22"/>
      <c r="S90" s="22"/>
      <c r="T90" s="22"/>
      <c r="U90" s="22"/>
      <c r="V90" s="22"/>
      <c r="W90" s="204"/>
      <c r="X90" s="38"/>
      <c r="Y90" s="22"/>
      <c r="Z90" s="22"/>
      <c r="AA90" s="22"/>
      <c r="AB90" s="22"/>
      <c r="AC90" s="22"/>
      <c r="AD90" s="22"/>
      <c r="AE90" s="22"/>
      <c r="AF90" s="22"/>
      <c r="AG90" s="22"/>
      <c r="AH90" s="204"/>
      <c r="AI90" s="38"/>
      <c r="AJ90" s="22"/>
      <c r="AK90" s="22"/>
      <c r="AL90" s="22"/>
      <c r="AM90" s="22"/>
      <c r="AN90" s="22"/>
      <c r="AO90" s="22"/>
      <c r="AP90" s="22"/>
      <c r="AQ90" s="22"/>
      <c r="AR90" s="22"/>
      <c r="AS90" s="204"/>
    </row>
    <row r="91" spans="2:45" x14ac:dyDescent="0.25">
      <c r="B91" s="38"/>
      <c r="C91" s="22"/>
      <c r="D91" s="22"/>
      <c r="E91" s="22"/>
      <c r="F91" s="22"/>
      <c r="G91" s="22"/>
      <c r="H91" s="22"/>
      <c r="I91" s="22"/>
      <c r="J91" s="22"/>
      <c r="K91" s="22"/>
      <c r="L91" s="204"/>
      <c r="M91" s="38"/>
      <c r="N91" s="22"/>
      <c r="O91" s="22"/>
      <c r="P91" s="22"/>
      <c r="Q91" s="22"/>
      <c r="R91" s="22"/>
      <c r="S91" s="22"/>
      <c r="T91" s="22"/>
      <c r="U91" s="22"/>
      <c r="V91" s="22"/>
      <c r="W91" s="204"/>
      <c r="X91" s="38"/>
      <c r="Y91" s="22"/>
      <c r="Z91" s="22"/>
      <c r="AA91" s="22"/>
      <c r="AB91" s="22"/>
      <c r="AC91" s="22"/>
      <c r="AD91" s="22"/>
      <c r="AE91" s="22"/>
      <c r="AF91" s="22"/>
      <c r="AG91" s="22"/>
      <c r="AH91" s="204"/>
      <c r="AI91" s="38"/>
      <c r="AJ91" s="22"/>
      <c r="AK91" s="22"/>
      <c r="AL91" s="22"/>
      <c r="AM91" s="22"/>
      <c r="AN91" s="22"/>
      <c r="AO91" s="22"/>
      <c r="AP91" s="22"/>
      <c r="AQ91" s="22"/>
      <c r="AR91" s="22"/>
      <c r="AS91" s="204"/>
    </row>
    <row r="92" spans="2:45" x14ac:dyDescent="0.25">
      <c r="B92" s="38"/>
      <c r="C92" s="22"/>
      <c r="D92" s="22"/>
      <c r="E92" s="22"/>
      <c r="F92" s="22"/>
      <c r="G92" s="22"/>
      <c r="H92" s="22"/>
      <c r="I92" s="22"/>
      <c r="J92" s="22"/>
      <c r="K92" s="22"/>
      <c r="L92" s="204"/>
      <c r="M92" s="38"/>
      <c r="N92" s="22"/>
      <c r="O92" s="22"/>
      <c r="P92" s="22"/>
      <c r="Q92" s="22"/>
      <c r="R92" s="22"/>
      <c r="S92" s="22"/>
      <c r="T92" s="22"/>
      <c r="U92" s="22"/>
      <c r="V92" s="22"/>
      <c r="W92" s="204"/>
      <c r="X92" s="38"/>
      <c r="Y92" s="22"/>
      <c r="Z92" s="22"/>
      <c r="AA92" s="22"/>
      <c r="AB92" s="22"/>
      <c r="AC92" s="22"/>
      <c r="AD92" s="22"/>
      <c r="AE92" s="22"/>
      <c r="AF92" s="22"/>
      <c r="AG92" s="22"/>
      <c r="AH92" s="204"/>
      <c r="AI92" s="38"/>
      <c r="AJ92" s="22"/>
      <c r="AK92" s="22"/>
      <c r="AL92" s="22"/>
      <c r="AM92" s="22"/>
      <c r="AN92" s="22"/>
      <c r="AO92" s="22"/>
      <c r="AP92" s="22"/>
      <c r="AQ92" s="22"/>
      <c r="AR92" s="22"/>
      <c r="AS92" s="204"/>
    </row>
    <row r="93" spans="2:45" x14ac:dyDescent="0.25">
      <c r="B93" s="38"/>
      <c r="C93" s="22"/>
      <c r="D93" s="22"/>
      <c r="E93" s="22"/>
      <c r="F93" s="22"/>
      <c r="G93" s="22"/>
      <c r="H93" s="22"/>
      <c r="I93" s="22"/>
      <c r="J93" s="22"/>
      <c r="K93" s="22"/>
      <c r="L93" s="204"/>
      <c r="M93" s="38"/>
      <c r="N93" s="22"/>
      <c r="O93" s="22"/>
      <c r="P93" s="22"/>
      <c r="Q93" s="22"/>
      <c r="R93" s="22"/>
      <c r="S93" s="22"/>
      <c r="T93" s="22"/>
      <c r="U93" s="22"/>
      <c r="V93" s="22"/>
      <c r="W93" s="204"/>
      <c r="X93" s="38"/>
      <c r="Y93" s="22"/>
      <c r="Z93" s="22"/>
      <c r="AA93" s="22"/>
      <c r="AB93" s="22"/>
      <c r="AC93" s="22"/>
      <c r="AD93" s="22"/>
      <c r="AE93" s="22"/>
      <c r="AF93" s="22"/>
      <c r="AG93" s="22"/>
      <c r="AH93" s="204"/>
      <c r="AI93" s="38"/>
      <c r="AJ93" s="22"/>
      <c r="AK93" s="22"/>
      <c r="AL93" s="22"/>
      <c r="AM93" s="22"/>
      <c r="AN93" s="22"/>
      <c r="AO93" s="22"/>
      <c r="AP93" s="22"/>
      <c r="AQ93" s="22"/>
      <c r="AR93" s="22"/>
      <c r="AS93" s="204"/>
    </row>
    <row r="94" spans="2:45" x14ac:dyDescent="0.25">
      <c r="B94" s="38"/>
      <c r="C94" s="22"/>
      <c r="D94" s="22"/>
      <c r="E94" s="22"/>
      <c r="F94" s="22"/>
      <c r="G94" s="22"/>
      <c r="H94" s="22"/>
      <c r="I94" s="22"/>
      <c r="J94" s="22"/>
      <c r="K94" s="22"/>
      <c r="L94" s="204"/>
      <c r="M94" s="38"/>
      <c r="N94" s="22"/>
      <c r="O94" s="22"/>
      <c r="P94" s="22"/>
      <c r="Q94" s="22"/>
      <c r="R94" s="22"/>
      <c r="S94" s="22"/>
      <c r="T94" s="22"/>
      <c r="U94" s="22"/>
      <c r="V94" s="22"/>
      <c r="W94" s="204"/>
      <c r="X94" s="38"/>
      <c r="Y94" s="22"/>
      <c r="Z94" s="22"/>
      <c r="AA94" s="22"/>
      <c r="AB94" s="22"/>
      <c r="AC94" s="22"/>
      <c r="AD94" s="22"/>
      <c r="AE94" s="22"/>
      <c r="AF94" s="22"/>
      <c r="AG94" s="22"/>
      <c r="AH94" s="204"/>
      <c r="AI94" s="38"/>
      <c r="AJ94" s="22"/>
      <c r="AK94" s="22"/>
      <c r="AL94" s="22"/>
      <c r="AM94" s="22"/>
      <c r="AN94" s="22"/>
      <c r="AO94" s="22"/>
      <c r="AP94" s="22"/>
      <c r="AQ94" s="22"/>
      <c r="AR94" s="22"/>
      <c r="AS94" s="204"/>
    </row>
    <row r="95" spans="2:45" x14ac:dyDescent="0.25">
      <c r="B95" s="38"/>
      <c r="C95" s="22"/>
      <c r="D95" s="22"/>
      <c r="E95" s="22"/>
      <c r="F95" s="22"/>
      <c r="G95" s="22"/>
      <c r="H95" s="22"/>
      <c r="I95" s="22"/>
      <c r="J95" s="22"/>
      <c r="K95" s="22"/>
      <c r="L95" s="204"/>
      <c r="M95" s="38"/>
      <c r="N95" s="22"/>
      <c r="O95" s="22"/>
      <c r="P95" s="22"/>
      <c r="Q95" s="22"/>
      <c r="R95" s="22"/>
      <c r="S95" s="22"/>
      <c r="T95" s="22"/>
      <c r="U95" s="22"/>
      <c r="V95" s="22"/>
      <c r="W95" s="204"/>
      <c r="X95" s="38"/>
      <c r="Y95" s="22"/>
      <c r="Z95" s="22"/>
      <c r="AA95" s="22"/>
      <c r="AB95" s="22"/>
      <c r="AC95" s="22"/>
      <c r="AD95" s="22"/>
      <c r="AE95" s="22"/>
      <c r="AF95" s="22"/>
      <c r="AG95" s="22"/>
      <c r="AH95" s="204"/>
      <c r="AI95" s="38"/>
      <c r="AJ95" s="22"/>
      <c r="AK95" s="22"/>
      <c r="AL95" s="22"/>
      <c r="AM95" s="22"/>
      <c r="AN95" s="22"/>
      <c r="AO95" s="22"/>
      <c r="AP95" s="22"/>
      <c r="AQ95" s="22"/>
      <c r="AR95" s="22"/>
      <c r="AS95" s="204"/>
    </row>
    <row r="96" spans="2:45" x14ac:dyDescent="0.25">
      <c r="B96" s="38"/>
      <c r="C96" s="22"/>
      <c r="D96" s="22"/>
      <c r="E96" s="22"/>
      <c r="F96" s="22"/>
      <c r="G96" s="22"/>
      <c r="H96" s="22"/>
      <c r="I96" s="22"/>
      <c r="J96" s="22"/>
      <c r="K96" s="22"/>
      <c r="L96" s="204"/>
      <c r="M96" s="38"/>
      <c r="N96" s="22"/>
      <c r="O96" s="22"/>
      <c r="P96" s="22"/>
      <c r="Q96" s="22"/>
      <c r="R96" s="22"/>
      <c r="S96" s="22"/>
      <c r="T96" s="22"/>
      <c r="U96" s="22"/>
      <c r="V96" s="22"/>
      <c r="W96" s="204"/>
      <c r="X96" s="38"/>
      <c r="Y96" s="22"/>
      <c r="Z96" s="22"/>
      <c r="AA96" s="22"/>
      <c r="AB96" s="22"/>
      <c r="AC96" s="22"/>
      <c r="AD96" s="22"/>
      <c r="AE96" s="22"/>
      <c r="AF96" s="22"/>
      <c r="AG96" s="22"/>
      <c r="AH96" s="204"/>
      <c r="AI96" s="38"/>
      <c r="AJ96" s="22"/>
      <c r="AK96" s="22"/>
      <c r="AL96" s="22"/>
      <c r="AM96" s="22"/>
      <c r="AN96" s="22"/>
      <c r="AO96" s="22"/>
      <c r="AP96" s="22"/>
      <c r="AQ96" s="22"/>
      <c r="AR96" s="22"/>
      <c r="AS96" s="204"/>
    </row>
    <row r="97" spans="2:45" x14ac:dyDescent="0.25">
      <c r="B97" s="38"/>
      <c r="C97" s="22"/>
      <c r="D97" s="22"/>
      <c r="E97" s="22"/>
      <c r="F97" s="22"/>
      <c r="G97" s="22"/>
      <c r="H97" s="22"/>
      <c r="I97" s="22"/>
      <c r="J97" s="22"/>
      <c r="K97" s="22"/>
      <c r="L97" s="204"/>
      <c r="M97" s="38"/>
      <c r="N97" s="22"/>
      <c r="O97" s="22"/>
      <c r="P97" s="22"/>
      <c r="Q97" s="22"/>
      <c r="R97" s="22"/>
      <c r="S97" s="22"/>
      <c r="T97" s="22"/>
      <c r="U97" s="22"/>
      <c r="V97" s="22"/>
      <c r="W97" s="204"/>
      <c r="X97" s="38"/>
      <c r="Y97" s="22"/>
      <c r="Z97" s="22"/>
      <c r="AA97" s="22"/>
      <c r="AB97" s="22"/>
      <c r="AC97" s="22"/>
      <c r="AD97" s="22"/>
      <c r="AE97" s="22"/>
      <c r="AF97" s="22"/>
      <c r="AG97" s="22"/>
      <c r="AH97" s="204"/>
      <c r="AI97" s="38"/>
      <c r="AJ97" s="22"/>
      <c r="AK97" s="22"/>
      <c r="AL97" s="22"/>
      <c r="AM97" s="22"/>
      <c r="AN97" s="22"/>
      <c r="AO97" s="22"/>
      <c r="AP97" s="22"/>
      <c r="AQ97" s="22"/>
      <c r="AR97" s="22"/>
      <c r="AS97" s="204"/>
    </row>
    <row r="98" spans="2:45" x14ac:dyDescent="0.25">
      <c r="B98" s="38"/>
      <c r="C98" s="22"/>
      <c r="D98" s="22"/>
      <c r="E98" s="22"/>
      <c r="F98" s="22"/>
      <c r="G98" s="22"/>
      <c r="H98" s="22"/>
      <c r="I98" s="22"/>
      <c r="J98" s="22"/>
      <c r="K98" s="22"/>
      <c r="L98" s="204"/>
      <c r="M98" s="38"/>
      <c r="N98" s="22"/>
      <c r="O98" s="22"/>
      <c r="P98" s="22"/>
      <c r="Q98" s="22"/>
      <c r="R98" s="22"/>
      <c r="S98" s="22"/>
      <c r="T98" s="22"/>
      <c r="U98" s="22"/>
      <c r="V98" s="22"/>
      <c r="W98" s="204"/>
      <c r="X98" s="38"/>
      <c r="Y98" s="22"/>
      <c r="Z98" s="22"/>
      <c r="AA98" s="22"/>
      <c r="AB98" s="22"/>
      <c r="AC98" s="22"/>
      <c r="AD98" s="22"/>
      <c r="AE98" s="22"/>
      <c r="AF98" s="22"/>
      <c r="AG98" s="22"/>
      <c r="AH98" s="204"/>
      <c r="AI98" s="38"/>
      <c r="AJ98" s="22"/>
      <c r="AK98" s="22"/>
      <c r="AL98" s="22"/>
      <c r="AM98" s="22"/>
      <c r="AN98" s="22"/>
      <c r="AO98" s="22"/>
      <c r="AP98" s="22"/>
      <c r="AQ98" s="22"/>
      <c r="AR98" s="22"/>
      <c r="AS98" s="204"/>
    </row>
    <row r="105" spans="2:45" x14ac:dyDescent="0.25">
      <c r="F105" s="1" t="e">
        <f t="shared" ref="F105:F139" si="16">IF(K14 = "",NA(),K14)</f>
        <v>#N/A</v>
      </c>
      <c r="Q105" s="1" t="e">
        <f t="shared" ref="Q105:Q139" si="17">IF(V14 = "",NA(),V14)</f>
        <v>#N/A</v>
      </c>
      <c r="AB105" s="1" t="e">
        <f t="shared" ref="AB105:AB139" si="18">IF(AG14 = "",NA(),AG14)</f>
        <v>#N/A</v>
      </c>
      <c r="AM105" s="1" t="e">
        <f t="shared" ref="AM105:AM139" si="19">IF(AR14 = "",NA(),AR14)</f>
        <v>#N/A</v>
      </c>
    </row>
    <row r="106" spans="2:45" x14ac:dyDescent="0.25">
      <c r="F106" s="1" t="e">
        <f t="shared" si="16"/>
        <v>#N/A</v>
      </c>
      <c r="Q106" s="1" t="e">
        <f t="shared" si="17"/>
        <v>#N/A</v>
      </c>
      <c r="AB106" s="1" t="e">
        <f t="shared" si="18"/>
        <v>#N/A</v>
      </c>
      <c r="AM106" s="1" t="e">
        <f t="shared" si="19"/>
        <v>#N/A</v>
      </c>
    </row>
    <row r="107" spans="2:45" x14ac:dyDescent="0.25">
      <c r="F107" s="1" t="e">
        <f t="shared" si="16"/>
        <v>#N/A</v>
      </c>
      <c r="G107" s="1" t="e">
        <f t="shared" ref="G107:G139" si="20">IF(L16 = "",NA(),L16)</f>
        <v>#N/A</v>
      </c>
      <c r="Q107" s="1" t="e">
        <f t="shared" si="17"/>
        <v>#N/A</v>
      </c>
      <c r="R107" s="1" t="e">
        <f t="shared" ref="R107:R139" si="21">IF(W16 = "",NA(),W16)</f>
        <v>#N/A</v>
      </c>
      <c r="AB107" s="1" t="e">
        <f t="shared" si="18"/>
        <v>#N/A</v>
      </c>
      <c r="AC107" s="1" t="e">
        <f t="shared" ref="AC107:AC139" si="22">IF(AH16 = "",NA(),AH16)</f>
        <v>#N/A</v>
      </c>
      <c r="AM107" s="1" t="e">
        <f t="shared" si="19"/>
        <v>#N/A</v>
      </c>
      <c r="AN107" s="1" t="e">
        <f t="shared" ref="AN107:AN139" si="23">IF(AS16 = "",NA(),AS16)</f>
        <v>#N/A</v>
      </c>
    </row>
    <row r="108" spans="2:45" x14ac:dyDescent="0.25">
      <c r="F108" s="1" t="e">
        <f t="shared" si="16"/>
        <v>#N/A</v>
      </c>
      <c r="G108" s="1" t="e">
        <f t="shared" si="20"/>
        <v>#N/A</v>
      </c>
      <c r="Q108" s="1" t="e">
        <f t="shared" si="17"/>
        <v>#N/A</v>
      </c>
      <c r="R108" s="1" t="e">
        <f t="shared" si="21"/>
        <v>#N/A</v>
      </c>
      <c r="AB108" s="1" t="e">
        <f t="shared" si="18"/>
        <v>#N/A</v>
      </c>
      <c r="AC108" s="1" t="e">
        <f t="shared" si="22"/>
        <v>#N/A</v>
      </c>
      <c r="AM108" s="1" t="e">
        <f t="shared" si="19"/>
        <v>#N/A</v>
      </c>
      <c r="AN108" s="1" t="e">
        <f t="shared" si="23"/>
        <v>#N/A</v>
      </c>
    </row>
    <row r="109" spans="2:45" x14ac:dyDescent="0.25">
      <c r="F109" s="1" t="e">
        <f t="shared" si="16"/>
        <v>#N/A</v>
      </c>
      <c r="G109" s="1" t="e">
        <f t="shared" si="20"/>
        <v>#N/A</v>
      </c>
      <c r="Q109" s="1" t="e">
        <f t="shared" si="17"/>
        <v>#N/A</v>
      </c>
      <c r="R109" s="1" t="e">
        <f t="shared" si="21"/>
        <v>#N/A</v>
      </c>
      <c r="AB109" s="1" t="e">
        <f t="shared" si="18"/>
        <v>#N/A</v>
      </c>
      <c r="AC109" s="1" t="e">
        <f t="shared" si="22"/>
        <v>#N/A</v>
      </c>
      <c r="AM109" s="1" t="e">
        <f t="shared" si="19"/>
        <v>#N/A</v>
      </c>
      <c r="AN109" s="1" t="e">
        <f t="shared" si="23"/>
        <v>#N/A</v>
      </c>
    </row>
    <row r="110" spans="2:45" x14ac:dyDescent="0.25">
      <c r="F110" s="1" t="e">
        <f t="shared" si="16"/>
        <v>#N/A</v>
      </c>
      <c r="G110" s="1" t="e">
        <f t="shared" si="20"/>
        <v>#N/A</v>
      </c>
      <c r="Q110" s="1" t="e">
        <f t="shared" si="17"/>
        <v>#N/A</v>
      </c>
      <c r="R110" s="1" t="e">
        <f t="shared" si="21"/>
        <v>#N/A</v>
      </c>
      <c r="AB110" s="1" t="e">
        <f t="shared" si="18"/>
        <v>#N/A</v>
      </c>
      <c r="AC110" s="1" t="e">
        <f t="shared" si="22"/>
        <v>#N/A</v>
      </c>
      <c r="AM110" s="1" t="e">
        <f t="shared" si="19"/>
        <v>#N/A</v>
      </c>
      <c r="AN110" s="1" t="e">
        <f t="shared" si="23"/>
        <v>#N/A</v>
      </c>
    </row>
    <row r="111" spans="2:45" x14ac:dyDescent="0.25">
      <c r="F111" s="1" t="e">
        <f t="shared" si="16"/>
        <v>#N/A</v>
      </c>
      <c r="G111" s="1" t="e">
        <f t="shared" si="20"/>
        <v>#N/A</v>
      </c>
      <c r="Q111" s="1" t="e">
        <f t="shared" si="17"/>
        <v>#N/A</v>
      </c>
      <c r="R111" s="1" t="e">
        <f t="shared" si="21"/>
        <v>#N/A</v>
      </c>
      <c r="AB111" s="1" t="e">
        <f t="shared" si="18"/>
        <v>#N/A</v>
      </c>
      <c r="AC111" s="1" t="e">
        <f t="shared" si="22"/>
        <v>#N/A</v>
      </c>
      <c r="AM111" s="1" t="e">
        <f t="shared" si="19"/>
        <v>#N/A</v>
      </c>
      <c r="AN111" s="1" t="e">
        <f t="shared" si="23"/>
        <v>#N/A</v>
      </c>
    </row>
    <row r="112" spans="2:45" x14ac:dyDescent="0.25">
      <c r="F112" s="1" t="e">
        <f t="shared" si="16"/>
        <v>#N/A</v>
      </c>
      <c r="G112" s="1" t="e">
        <f t="shared" si="20"/>
        <v>#N/A</v>
      </c>
      <c r="Q112" s="1" t="e">
        <f t="shared" si="17"/>
        <v>#N/A</v>
      </c>
      <c r="R112" s="1" t="e">
        <f t="shared" si="21"/>
        <v>#N/A</v>
      </c>
      <c r="AB112" s="1" t="e">
        <f t="shared" si="18"/>
        <v>#N/A</v>
      </c>
      <c r="AC112" s="1" t="e">
        <f t="shared" si="22"/>
        <v>#N/A</v>
      </c>
      <c r="AM112" s="1" t="e">
        <f t="shared" si="19"/>
        <v>#N/A</v>
      </c>
      <c r="AN112" s="1" t="e">
        <f t="shared" si="23"/>
        <v>#N/A</v>
      </c>
    </row>
    <row r="113" spans="6:40" x14ac:dyDescent="0.25">
      <c r="F113" s="1" t="e">
        <f t="shared" si="16"/>
        <v>#N/A</v>
      </c>
      <c r="G113" s="1" t="e">
        <f t="shared" si="20"/>
        <v>#N/A</v>
      </c>
      <c r="Q113" s="1" t="e">
        <f t="shared" si="17"/>
        <v>#N/A</v>
      </c>
      <c r="R113" s="1" t="e">
        <f t="shared" si="21"/>
        <v>#N/A</v>
      </c>
      <c r="AB113" s="1" t="e">
        <f t="shared" si="18"/>
        <v>#N/A</v>
      </c>
      <c r="AC113" s="1" t="e">
        <f t="shared" si="22"/>
        <v>#N/A</v>
      </c>
      <c r="AM113" s="1" t="e">
        <f t="shared" si="19"/>
        <v>#N/A</v>
      </c>
      <c r="AN113" s="1" t="e">
        <f t="shared" si="23"/>
        <v>#N/A</v>
      </c>
    </row>
    <row r="114" spans="6:40" x14ac:dyDescent="0.25">
      <c r="F114" s="1" t="e">
        <f t="shared" si="16"/>
        <v>#N/A</v>
      </c>
      <c r="G114" s="1" t="e">
        <f t="shared" si="20"/>
        <v>#N/A</v>
      </c>
      <c r="Q114" s="1" t="e">
        <f t="shared" si="17"/>
        <v>#N/A</v>
      </c>
      <c r="R114" s="1" t="e">
        <f t="shared" si="21"/>
        <v>#N/A</v>
      </c>
      <c r="AB114" s="1" t="e">
        <f t="shared" si="18"/>
        <v>#N/A</v>
      </c>
      <c r="AC114" s="1" t="e">
        <f t="shared" si="22"/>
        <v>#N/A</v>
      </c>
      <c r="AM114" s="1" t="e">
        <f t="shared" si="19"/>
        <v>#N/A</v>
      </c>
      <c r="AN114" s="1" t="e">
        <f t="shared" si="23"/>
        <v>#N/A</v>
      </c>
    </row>
    <row r="115" spans="6:40" x14ac:dyDescent="0.25">
      <c r="F115" s="1" t="e">
        <f t="shared" si="16"/>
        <v>#N/A</v>
      </c>
      <c r="G115" s="1" t="e">
        <f t="shared" si="20"/>
        <v>#N/A</v>
      </c>
      <c r="Q115" s="1" t="e">
        <f t="shared" si="17"/>
        <v>#N/A</v>
      </c>
      <c r="R115" s="1" t="e">
        <f t="shared" si="21"/>
        <v>#N/A</v>
      </c>
      <c r="AB115" s="1" t="e">
        <f t="shared" si="18"/>
        <v>#N/A</v>
      </c>
      <c r="AC115" s="1" t="e">
        <f t="shared" si="22"/>
        <v>#N/A</v>
      </c>
      <c r="AM115" s="1" t="e">
        <f t="shared" si="19"/>
        <v>#N/A</v>
      </c>
      <c r="AN115" s="1" t="e">
        <f t="shared" si="23"/>
        <v>#N/A</v>
      </c>
    </row>
    <row r="116" spans="6:40" x14ac:dyDescent="0.25">
      <c r="F116" s="1" t="e">
        <f t="shared" si="16"/>
        <v>#N/A</v>
      </c>
      <c r="G116" s="1" t="e">
        <f t="shared" si="20"/>
        <v>#N/A</v>
      </c>
      <c r="Q116" s="1" t="e">
        <f t="shared" si="17"/>
        <v>#N/A</v>
      </c>
      <c r="R116" s="1" t="e">
        <f t="shared" si="21"/>
        <v>#N/A</v>
      </c>
      <c r="AB116" s="1" t="e">
        <f t="shared" si="18"/>
        <v>#N/A</v>
      </c>
      <c r="AC116" s="1" t="e">
        <f t="shared" si="22"/>
        <v>#N/A</v>
      </c>
      <c r="AM116" s="1" t="e">
        <f t="shared" si="19"/>
        <v>#N/A</v>
      </c>
      <c r="AN116" s="1" t="e">
        <f t="shared" si="23"/>
        <v>#N/A</v>
      </c>
    </row>
    <row r="117" spans="6:40" x14ac:dyDescent="0.25">
      <c r="F117" s="1" t="e">
        <f t="shared" si="16"/>
        <v>#N/A</v>
      </c>
      <c r="G117" s="1" t="e">
        <f t="shared" si="20"/>
        <v>#N/A</v>
      </c>
      <c r="Q117" s="1" t="e">
        <f t="shared" si="17"/>
        <v>#N/A</v>
      </c>
      <c r="R117" s="1" t="e">
        <f t="shared" si="21"/>
        <v>#N/A</v>
      </c>
      <c r="AB117" s="1" t="e">
        <f t="shared" si="18"/>
        <v>#N/A</v>
      </c>
      <c r="AC117" s="1" t="e">
        <f t="shared" si="22"/>
        <v>#N/A</v>
      </c>
      <c r="AM117" s="1" t="e">
        <f t="shared" si="19"/>
        <v>#N/A</v>
      </c>
      <c r="AN117" s="1" t="e">
        <f t="shared" si="23"/>
        <v>#N/A</v>
      </c>
    </row>
    <row r="118" spans="6:40" x14ac:dyDescent="0.25">
      <c r="F118" s="1" t="e">
        <f t="shared" si="16"/>
        <v>#N/A</v>
      </c>
      <c r="G118" s="1" t="e">
        <f t="shared" si="20"/>
        <v>#N/A</v>
      </c>
      <c r="Q118" s="1" t="e">
        <f t="shared" si="17"/>
        <v>#N/A</v>
      </c>
      <c r="R118" s="1" t="e">
        <f t="shared" si="21"/>
        <v>#N/A</v>
      </c>
      <c r="AB118" s="1" t="e">
        <f t="shared" si="18"/>
        <v>#N/A</v>
      </c>
      <c r="AC118" s="1" t="e">
        <f t="shared" si="22"/>
        <v>#N/A</v>
      </c>
      <c r="AM118" s="1" t="e">
        <f t="shared" si="19"/>
        <v>#N/A</v>
      </c>
      <c r="AN118" s="1" t="e">
        <f t="shared" si="23"/>
        <v>#N/A</v>
      </c>
    </row>
    <row r="119" spans="6:40" x14ac:dyDescent="0.25">
      <c r="F119" s="1" t="e">
        <f t="shared" si="16"/>
        <v>#N/A</v>
      </c>
      <c r="G119" s="1" t="e">
        <f t="shared" si="20"/>
        <v>#N/A</v>
      </c>
      <c r="Q119" s="1" t="e">
        <f t="shared" si="17"/>
        <v>#N/A</v>
      </c>
      <c r="R119" s="1" t="e">
        <f t="shared" si="21"/>
        <v>#N/A</v>
      </c>
      <c r="AB119" s="1" t="e">
        <f t="shared" si="18"/>
        <v>#N/A</v>
      </c>
      <c r="AC119" s="1" t="e">
        <f t="shared" si="22"/>
        <v>#N/A</v>
      </c>
      <c r="AM119" s="1" t="e">
        <f t="shared" si="19"/>
        <v>#N/A</v>
      </c>
      <c r="AN119" s="1" t="e">
        <f t="shared" si="23"/>
        <v>#N/A</v>
      </c>
    </row>
    <row r="120" spans="6:40" x14ac:dyDescent="0.25">
      <c r="F120" s="1" t="e">
        <f t="shared" si="16"/>
        <v>#N/A</v>
      </c>
      <c r="G120" s="1" t="e">
        <f t="shared" si="20"/>
        <v>#N/A</v>
      </c>
      <c r="Q120" s="1" t="e">
        <f t="shared" si="17"/>
        <v>#N/A</v>
      </c>
      <c r="R120" s="1" t="e">
        <f t="shared" si="21"/>
        <v>#N/A</v>
      </c>
      <c r="AB120" s="1" t="e">
        <f t="shared" si="18"/>
        <v>#N/A</v>
      </c>
      <c r="AC120" s="1" t="e">
        <f t="shared" si="22"/>
        <v>#N/A</v>
      </c>
      <c r="AM120" s="1" t="e">
        <f t="shared" si="19"/>
        <v>#N/A</v>
      </c>
      <c r="AN120" s="1" t="e">
        <f t="shared" si="23"/>
        <v>#N/A</v>
      </c>
    </row>
    <row r="121" spans="6:40" x14ac:dyDescent="0.25">
      <c r="F121" s="1" t="e">
        <f t="shared" si="16"/>
        <v>#N/A</v>
      </c>
      <c r="G121" s="1" t="e">
        <f t="shared" si="20"/>
        <v>#N/A</v>
      </c>
      <c r="Q121" s="1" t="e">
        <f t="shared" si="17"/>
        <v>#N/A</v>
      </c>
      <c r="R121" s="1" t="e">
        <f t="shared" si="21"/>
        <v>#N/A</v>
      </c>
      <c r="AB121" s="1" t="e">
        <f t="shared" si="18"/>
        <v>#N/A</v>
      </c>
      <c r="AC121" s="1" t="e">
        <f t="shared" si="22"/>
        <v>#N/A</v>
      </c>
      <c r="AM121" s="1" t="e">
        <f t="shared" si="19"/>
        <v>#N/A</v>
      </c>
      <c r="AN121" s="1" t="e">
        <f t="shared" si="23"/>
        <v>#N/A</v>
      </c>
    </row>
    <row r="122" spans="6:40" x14ac:dyDescent="0.25">
      <c r="F122" s="1" t="e">
        <f t="shared" si="16"/>
        <v>#N/A</v>
      </c>
      <c r="G122" s="1" t="e">
        <f t="shared" si="20"/>
        <v>#N/A</v>
      </c>
      <c r="Q122" s="1" t="e">
        <f t="shared" si="17"/>
        <v>#N/A</v>
      </c>
      <c r="R122" s="1" t="e">
        <f t="shared" si="21"/>
        <v>#N/A</v>
      </c>
      <c r="AB122" s="1" t="e">
        <f t="shared" si="18"/>
        <v>#N/A</v>
      </c>
      <c r="AC122" s="1" t="e">
        <f t="shared" si="22"/>
        <v>#N/A</v>
      </c>
      <c r="AM122" s="1" t="e">
        <f t="shared" si="19"/>
        <v>#N/A</v>
      </c>
      <c r="AN122" s="1" t="e">
        <f t="shared" si="23"/>
        <v>#N/A</v>
      </c>
    </row>
    <row r="123" spans="6:40" x14ac:dyDescent="0.25">
      <c r="F123" s="1" t="e">
        <f t="shared" si="16"/>
        <v>#N/A</v>
      </c>
      <c r="G123" s="1" t="e">
        <f t="shared" si="20"/>
        <v>#N/A</v>
      </c>
      <c r="Q123" s="1" t="e">
        <f t="shared" si="17"/>
        <v>#N/A</v>
      </c>
      <c r="R123" s="1" t="e">
        <f t="shared" si="21"/>
        <v>#N/A</v>
      </c>
      <c r="AB123" s="1" t="e">
        <f t="shared" si="18"/>
        <v>#N/A</v>
      </c>
      <c r="AC123" s="1" t="e">
        <f t="shared" si="22"/>
        <v>#N/A</v>
      </c>
      <c r="AM123" s="1" t="e">
        <f t="shared" si="19"/>
        <v>#N/A</v>
      </c>
      <c r="AN123" s="1" t="e">
        <f t="shared" si="23"/>
        <v>#N/A</v>
      </c>
    </row>
    <row r="124" spans="6:40" x14ac:dyDescent="0.25">
      <c r="F124" s="1" t="e">
        <f t="shared" si="16"/>
        <v>#N/A</v>
      </c>
      <c r="G124" s="1" t="e">
        <f t="shared" si="20"/>
        <v>#N/A</v>
      </c>
      <c r="Q124" s="1" t="e">
        <f t="shared" si="17"/>
        <v>#N/A</v>
      </c>
      <c r="R124" s="1" t="e">
        <f t="shared" si="21"/>
        <v>#N/A</v>
      </c>
      <c r="AB124" s="1" t="e">
        <f t="shared" si="18"/>
        <v>#N/A</v>
      </c>
      <c r="AC124" s="1" t="e">
        <f t="shared" si="22"/>
        <v>#N/A</v>
      </c>
      <c r="AM124" s="1" t="e">
        <f t="shared" si="19"/>
        <v>#N/A</v>
      </c>
      <c r="AN124" s="1" t="e">
        <f t="shared" si="23"/>
        <v>#N/A</v>
      </c>
    </row>
    <row r="125" spans="6:40" x14ac:dyDescent="0.25">
      <c r="F125" s="1" t="e">
        <f t="shared" si="16"/>
        <v>#N/A</v>
      </c>
      <c r="G125" s="1" t="e">
        <f t="shared" si="20"/>
        <v>#N/A</v>
      </c>
      <c r="Q125" s="1" t="e">
        <f t="shared" si="17"/>
        <v>#N/A</v>
      </c>
      <c r="R125" s="1" t="e">
        <f t="shared" si="21"/>
        <v>#N/A</v>
      </c>
      <c r="AB125" s="1" t="e">
        <f t="shared" si="18"/>
        <v>#N/A</v>
      </c>
      <c r="AC125" s="1" t="e">
        <f t="shared" si="22"/>
        <v>#N/A</v>
      </c>
      <c r="AM125" s="1" t="e">
        <f t="shared" si="19"/>
        <v>#N/A</v>
      </c>
      <c r="AN125" s="1" t="e">
        <f t="shared" si="23"/>
        <v>#N/A</v>
      </c>
    </row>
    <row r="126" spans="6:40" x14ac:dyDescent="0.25">
      <c r="F126" s="1" t="e">
        <f t="shared" si="16"/>
        <v>#N/A</v>
      </c>
      <c r="G126" s="1" t="e">
        <f t="shared" si="20"/>
        <v>#N/A</v>
      </c>
      <c r="Q126" s="1" t="e">
        <f t="shared" si="17"/>
        <v>#N/A</v>
      </c>
      <c r="R126" s="1" t="e">
        <f t="shared" si="21"/>
        <v>#N/A</v>
      </c>
      <c r="AB126" s="1" t="e">
        <f t="shared" si="18"/>
        <v>#N/A</v>
      </c>
      <c r="AC126" s="1" t="e">
        <f t="shared" si="22"/>
        <v>#N/A</v>
      </c>
      <c r="AM126" s="1" t="e">
        <f t="shared" si="19"/>
        <v>#N/A</v>
      </c>
      <c r="AN126" s="1" t="e">
        <f t="shared" si="23"/>
        <v>#N/A</v>
      </c>
    </row>
    <row r="127" spans="6:40" x14ac:dyDescent="0.25">
      <c r="F127" s="1" t="e">
        <f t="shared" si="16"/>
        <v>#N/A</v>
      </c>
      <c r="G127" s="1" t="e">
        <f t="shared" si="20"/>
        <v>#N/A</v>
      </c>
      <c r="Q127" s="1" t="e">
        <f t="shared" si="17"/>
        <v>#N/A</v>
      </c>
      <c r="R127" s="1" t="e">
        <f t="shared" si="21"/>
        <v>#N/A</v>
      </c>
      <c r="AB127" s="1" t="e">
        <f t="shared" si="18"/>
        <v>#N/A</v>
      </c>
      <c r="AC127" s="1" t="e">
        <f t="shared" si="22"/>
        <v>#N/A</v>
      </c>
      <c r="AM127" s="1" t="e">
        <f t="shared" si="19"/>
        <v>#N/A</v>
      </c>
      <c r="AN127" s="1" t="e">
        <f t="shared" si="23"/>
        <v>#N/A</v>
      </c>
    </row>
    <row r="128" spans="6:40" x14ac:dyDescent="0.25">
      <c r="F128" s="1" t="e">
        <f t="shared" si="16"/>
        <v>#N/A</v>
      </c>
      <c r="G128" s="1" t="e">
        <f t="shared" si="20"/>
        <v>#N/A</v>
      </c>
      <c r="Q128" s="1" t="e">
        <f t="shared" si="17"/>
        <v>#N/A</v>
      </c>
      <c r="R128" s="1" t="e">
        <f t="shared" si="21"/>
        <v>#N/A</v>
      </c>
      <c r="AB128" s="1" t="e">
        <f t="shared" si="18"/>
        <v>#N/A</v>
      </c>
      <c r="AC128" s="1" t="e">
        <f t="shared" si="22"/>
        <v>#N/A</v>
      </c>
      <c r="AM128" s="1" t="e">
        <f t="shared" si="19"/>
        <v>#N/A</v>
      </c>
      <c r="AN128" s="1" t="e">
        <f t="shared" si="23"/>
        <v>#N/A</v>
      </c>
    </row>
    <row r="129" spans="6:40" x14ac:dyDescent="0.25">
      <c r="F129" s="1" t="e">
        <f t="shared" si="16"/>
        <v>#N/A</v>
      </c>
      <c r="G129" s="1" t="e">
        <f t="shared" si="20"/>
        <v>#N/A</v>
      </c>
      <c r="Q129" s="1" t="e">
        <f t="shared" si="17"/>
        <v>#N/A</v>
      </c>
      <c r="R129" s="1" t="e">
        <f t="shared" si="21"/>
        <v>#N/A</v>
      </c>
      <c r="AB129" s="1" t="e">
        <f t="shared" si="18"/>
        <v>#N/A</v>
      </c>
      <c r="AC129" s="1" t="e">
        <f t="shared" si="22"/>
        <v>#N/A</v>
      </c>
      <c r="AM129" s="1" t="e">
        <f t="shared" si="19"/>
        <v>#N/A</v>
      </c>
      <c r="AN129" s="1" t="e">
        <f t="shared" si="23"/>
        <v>#N/A</v>
      </c>
    </row>
    <row r="130" spans="6:40" x14ac:dyDescent="0.25">
      <c r="F130" s="1" t="e">
        <f t="shared" si="16"/>
        <v>#N/A</v>
      </c>
      <c r="G130" s="1" t="e">
        <f t="shared" si="20"/>
        <v>#N/A</v>
      </c>
      <c r="Q130" s="1" t="e">
        <f t="shared" si="17"/>
        <v>#N/A</v>
      </c>
      <c r="R130" s="1" t="e">
        <f t="shared" si="21"/>
        <v>#N/A</v>
      </c>
      <c r="AB130" s="1" t="e">
        <f t="shared" si="18"/>
        <v>#N/A</v>
      </c>
      <c r="AC130" s="1" t="e">
        <f t="shared" si="22"/>
        <v>#N/A</v>
      </c>
      <c r="AM130" s="1" t="e">
        <f t="shared" si="19"/>
        <v>#N/A</v>
      </c>
      <c r="AN130" s="1" t="e">
        <f t="shared" si="23"/>
        <v>#N/A</v>
      </c>
    </row>
    <row r="131" spans="6:40" x14ac:dyDescent="0.25">
      <c r="F131" s="1" t="e">
        <f t="shared" si="16"/>
        <v>#N/A</v>
      </c>
      <c r="G131" s="1" t="e">
        <f t="shared" si="20"/>
        <v>#N/A</v>
      </c>
      <c r="Q131" s="1" t="e">
        <f t="shared" si="17"/>
        <v>#N/A</v>
      </c>
      <c r="R131" s="1" t="e">
        <f t="shared" si="21"/>
        <v>#N/A</v>
      </c>
      <c r="AB131" s="1" t="e">
        <f t="shared" si="18"/>
        <v>#N/A</v>
      </c>
      <c r="AC131" s="1" t="e">
        <f t="shared" si="22"/>
        <v>#N/A</v>
      </c>
      <c r="AM131" s="1" t="e">
        <f t="shared" si="19"/>
        <v>#N/A</v>
      </c>
      <c r="AN131" s="1" t="e">
        <f t="shared" si="23"/>
        <v>#N/A</v>
      </c>
    </row>
    <row r="132" spans="6:40" x14ac:dyDescent="0.25">
      <c r="F132" s="1" t="e">
        <f t="shared" si="16"/>
        <v>#N/A</v>
      </c>
      <c r="G132" s="1" t="e">
        <f t="shared" si="20"/>
        <v>#N/A</v>
      </c>
      <c r="Q132" s="1" t="e">
        <f t="shared" si="17"/>
        <v>#N/A</v>
      </c>
      <c r="R132" s="1" t="e">
        <f t="shared" si="21"/>
        <v>#N/A</v>
      </c>
      <c r="AB132" s="1" t="e">
        <f t="shared" si="18"/>
        <v>#N/A</v>
      </c>
      <c r="AC132" s="1" t="e">
        <f t="shared" si="22"/>
        <v>#N/A</v>
      </c>
      <c r="AM132" s="1" t="e">
        <f t="shared" si="19"/>
        <v>#N/A</v>
      </c>
      <c r="AN132" s="1" t="e">
        <f t="shared" si="23"/>
        <v>#N/A</v>
      </c>
    </row>
    <row r="133" spans="6:40" x14ac:dyDescent="0.25">
      <c r="F133" s="1" t="e">
        <f t="shared" si="16"/>
        <v>#N/A</v>
      </c>
      <c r="G133" s="1" t="e">
        <f t="shared" si="20"/>
        <v>#N/A</v>
      </c>
      <c r="Q133" s="1" t="e">
        <f t="shared" si="17"/>
        <v>#N/A</v>
      </c>
      <c r="R133" s="1" t="e">
        <f t="shared" si="21"/>
        <v>#N/A</v>
      </c>
      <c r="AB133" s="1" t="e">
        <f t="shared" si="18"/>
        <v>#N/A</v>
      </c>
      <c r="AC133" s="1" t="e">
        <f t="shared" si="22"/>
        <v>#N/A</v>
      </c>
      <c r="AM133" s="1" t="e">
        <f t="shared" si="19"/>
        <v>#N/A</v>
      </c>
      <c r="AN133" s="1" t="e">
        <f t="shared" si="23"/>
        <v>#N/A</v>
      </c>
    </row>
    <row r="134" spans="6:40" x14ac:dyDescent="0.25">
      <c r="F134" s="1" t="e">
        <f t="shared" si="16"/>
        <v>#N/A</v>
      </c>
      <c r="G134" s="1" t="e">
        <f t="shared" si="20"/>
        <v>#N/A</v>
      </c>
      <c r="Q134" s="1" t="e">
        <f t="shared" si="17"/>
        <v>#N/A</v>
      </c>
      <c r="R134" s="1" t="e">
        <f t="shared" si="21"/>
        <v>#N/A</v>
      </c>
      <c r="AB134" s="1" t="e">
        <f t="shared" si="18"/>
        <v>#N/A</v>
      </c>
      <c r="AC134" s="1" t="e">
        <f t="shared" si="22"/>
        <v>#N/A</v>
      </c>
      <c r="AM134" s="1" t="e">
        <f t="shared" si="19"/>
        <v>#N/A</v>
      </c>
      <c r="AN134" s="1" t="e">
        <f t="shared" si="23"/>
        <v>#N/A</v>
      </c>
    </row>
    <row r="135" spans="6:40" x14ac:dyDescent="0.25">
      <c r="F135" s="1" t="e">
        <f t="shared" si="16"/>
        <v>#N/A</v>
      </c>
      <c r="G135" s="1" t="e">
        <f t="shared" si="20"/>
        <v>#N/A</v>
      </c>
      <c r="Q135" s="1" t="e">
        <f t="shared" si="17"/>
        <v>#N/A</v>
      </c>
      <c r="R135" s="1" t="e">
        <f t="shared" si="21"/>
        <v>#N/A</v>
      </c>
      <c r="AB135" s="1" t="e">
        <f t="shared" si="18"/>
        <v>#N/A</v>
      </c>
      <c r="AC135" s="1" t="e">
        <f t="shared" si="22"/>
        <v>#N/A</v>
      </c>
      <c r="AM135" s="1" t="e">
        <f t="shared" si="19"/>
        <v>#N/A</v>
      </c>
      <c r="AN135" s="1" t="e">
        <f t="shared" si="23"/>
        <v>#N/A</v>
      </c>
    </row>
    <row r="136" spans="6:40" x14ac:dyDescent="0.25">
      <c r="F136" s="1" t="e">
        <f t="shared" si="16"/>
        <v>#N/A</v>
      </c>
      <c r="G136" s="1" t="e">
        <f t="shared" si="20"/>
        <v>#N/A</v>
      </c>
      <c r="Q136" s="1" t="e">
        <f t="shared" si="17"/>
        <v>#N/A</v>
      </c>
      <c r="R136" s="1" t="e">
        <f t="shared" si="21"/>
        <v>#N/A</v>
      </c>
      <c r="AB136" s="1" t="e">
        <f t="shared" si="18"/>
        <v>#N/A</v>
      </c>
      <c r="AC136" s="1" t="e">
        <f t="shared" si="22"/>
        <v>#N/A</v>
      </c>
      <c r="AM136" s="1" t="e">
        <f t="shared" si="19"/>
        <v>#N/A</v>
      </c>
      <c r="AN136" s="1" t="e">
        <f t="shared" si="23"/>
        <v>#N/A</v>
      </c>
    </row>
    <row r="137" spans="6:40" x14ac:dyDescent="0.25">
      <c r="F137" s="1" t="e">
        <f t="shared" si="16"/>
        <v>#N/A</v>
      </c>
      <c r="G137" s="1" t="e">
        <f t="shared" si="20"/>
        <v>#N/A</v>
      </c>
      <c r="Q137" s="1" t="e">
        <f t="shared" si="17"/>
        <v>#N/A</v>
      </c>
      <c r="R137" s="1" t="e">
        <f t="shared" si="21"/>
        <v>#N/A</v>
      </c>
      <c r="AB137" s="1" t="e">
        <f t="shared" si="18"/>
        <v>#N/A</v>
      </c>
      <c r="AC137" s="1" t="e">
        <f t="shared" si="22"/>
        <v>#N/A</v>
      </c>
      <c r="AM137" s="1" t="e">
        <f t="shared" si="19"/>
        <v>#N/A</v>
      </c>
      <c r="AN137" s="1" t="e">
        <f t="shared" si="23"/>
        <v>#N/A</v>
      </c>
    </row>
    <row r="138" spans="6:40" x14ac:dyDescent="0.25">
      <c r="F138" s="1" t="e">
        <f t="shared" si="16"/>
        <v>#N/A</v>
      </c>
      <c r="G138" s="1" t="e">
        <f t="shared" si="20"/>
        <v>#N/A</v>
      </c>
      <c r="Q138" s="1" t="e">
        <f t="shared" si="17"/>
        <v>#N/A</v>
      </c>
      <c r="R138" s="1" t="e">
        <f t="shared" si="21"/>
        <v>#N/A</v>
      </c>
      <c r="AB138" s="1" t="e">
        <f t="shared" si="18"/>
        <v>#N/A</v>
      </c>
      <c r="AC138" s="1" t="e">
        <f t="shared" si="22"/>
        <v>#N/A</v>
      </c>
      <c r="AM138" s="1" t="e">
        <f t="shared" si="19"/>
        <v>#N/A</v>
      </c>
      <c r="AN138" s="1" t="e">
        <f t="shared" si="23"/>
        <v>#N/A</v>
      </c>
    </row>
    <row r="139" spans="6:40" x14ac:dyDescent="0.25">
      <c r="F139" s="1" t="e">
        <f t="shared" si="16"/>
        <v>#N/A</v>
      </c>
      <c r="G139" s="1" t="e">
        <f t="shared" si="20"/>
        <v>#N/A</v>
      </c>
      <c r="Q139" s="1" t="e">
        <f t="shared" si="17"/>
        <v>#N/A</v>
      </c>
      <c r="R139" s="1" t="e">
        <f t="shared" si="21"/>
        <v>#N/A</v>
      </c>
      <c r="AB139" s="1" t="e">
        <f t="shared" si="18"/>
        <v>#N/A</v>
      </c>
      <c r="AC139" s="1" t="e">
        <f t="shared" si="22"/>
        <v>#N/A</v>
      </c>
      <c r="AM139" s="1" t="e">
        <f t="shared" si="19"/>
        <v>#N/A</v>
      </c>
      <c r="AN139" s="1" t="e">
        <f t="shared" si="23"/>
        <v>#N/A</v>
      </c>
    </row>
    <row r="146" spans="2:36" x14ac:dyDescent="0.25">
      <c r="B146" s="1" t="s">
        <v>43</v>
      </c>
      <c r="C146" s="1" t="s">
        <v>40</v>
      </c>
      <c r="M146" s="1" t="s">
        <v>43</v>
      </c>
      <c r="N146" s="1" t="s">
        <v>40</v>
      </c>
      <c r="X146" s="1" t="s">
        <v>43</v>
      </c>
      <c r="Y146" s="1" t="s">
        <v>40</v>
      </c>
      <c r="AI146" s="1" t="s">
        <v>43</v>
      </c>
      <c r="AJ146" s="1" t="s">
        <v>40</v>
      </c>
    </row>
    <row r="147" spans="2:36" x14ac:dyDescent="0.25">
      <c r="B147" s="1">
        <v>1</v>
      </c>
      <c r="C147" s="1" t="s">
        <v>46</v>
      </c>
      <c r="M147" s="1">
        <v>1</v>
      </c>
      <c r="N147" s="1" t="s">
        <v>46</v>
      </c>
      <c r="X147" s="1">
        <v>1</v>
      </c>
      <c r="Y147" s="1" t="s">
        <v>46</v>
      </c>
      <c r="AI147" s="1">
        <v>1</v>
      </c>
      <c r="AJ147" s="1" t="s">
        <v>46</v>
      </c>
    </row>
    <row r="148" spans="2:36" x14ac:dyDescent="0.25">
      <c r="B148" s="1">
        <v>2</v>
      </c>
      <c r="C148" s="1" t="s">
        <v>46</v>
      </c>
      <c r="M148" s="1">
        <v>2</v>
      </c>
      <c r="N148" s="1" t="s">
        <v>46</v>
      </c>
      <c r="X148" s="1">
        <v>2</v>
      </c>
      <c r="Y148" s="1" t="s">
        <v>46</v>
      </c>
      <c r="AI148" s="1">
        <v>2</v>
      </c>
      <c r="AJ148" s="1" t="s">
        <v>46</v>
      </c>
    </row>
    <row r="149" spans="2:36" x14ac:dyDescent="0.25">
      <c r="B149" s="1">
        <v>3</v>
      </c>
      <c r="C149" s="1" t="s">
        <v>46</v>
      </c>
      <c r="M149" s="1">
        <v>3</v>
      </c>
      <c r="N149" s="1" t="s">
        <v>46</v>
      </c>
      <c r="X149" s="1">
        <v>3</v>
      </c>
      <c r="Y149" s="1" t="s">
        <v>46</v>
      </c>
      <c r="AI149" s="1">
        <v>3</v>
      </c>
      <c r="AJ149" s="1" t="s">
        <v>46</v>
      </c>
    </row>
    <row r="150" spans="2:36" x14ac:dyDescent="0.25">
      <c r="B150" s="1">
        <v>4</v>
      </c>
      <c r="C150" s="1" t="s">
        <v>46</v>
      </c>
      <c r="M150" s="1">
        <v>4</v>
      </c>
      <c r="N150" s="1" t="s">
        <v>46</v>
      </c>
      <c r="X150" s="1">
        <v>4</v>
      </c>
      <c r="Y150" s="1" t="s">
        <v>46</v>
      </c>
      <c r="AI150" s="1">
        <v>4</v>
      </c>
      <c r="AJ150" s="1" t="s">
        <v>46</v>
      </c>
    </row>
    <row r="151" spans="2:36" x14ac:dyDescent="0.25">
      <c r="B151" s="1">
        <v>5</v>
      </c>
      <c r="C151" s="1" t="s">
        <v>46</v>
      </c>
      <c r="M151" s="1">
        <v>5</v>
      </c>
      <c r="N151" s="1" t="s">
        <v>46</v>
      </c>
      <c r="X151" s="1">
        <v>5</v>
      </c>
      <c r="Y151" s="1" t="s">
        <v>46</v>
      </c>
      <c r="AI151" s="1">
        <v>5</v>
      </c>
      <c r="AJ151" s="1" t="s">
        <v>46</v>
      </c>
    </row>
    <row r="152" spans="2:36" x14ac:dyDescent="0.25">
      <c r="B152" s="1">
        <v>6</v>
      </c>
      <c r="C152" s="1" t="s">
        <v>46</v>
      </c>
      <c r="M152" s="1">
        <v>6</v>
      </c>
      <c r="N152" s="1" t="s">
        <v>46</v>
      </c>
      <c r="X152" s="1">
        <v>6</v>
      </c>
      <c r="Y152" s="1" t="s">
        <v>46</v>
      </c>
      <c r="AI152" s="1">
        <v>6</v>
      </c>
      <c r="AJ152" s="1" t="s">
        <v>46</v>
      </c>
    </row>
    <row r="153" spans="2:36" x14ac:dyDescent="0.25">
      <c r="B153" s="1">
        <v>7</v>
      </c>
      <c r="C153" s="1" t="s">
        <v>46</v>
      </c>
      <c r="M153" s="1">
        <v>7</v>
      </c>
      <c r="N153" s="1" t="s">
        <v>46</v>
      </c>
      <c r="X153" s="1">
        <v>7</v>
      </c>
      <c r="Y153" s="1" t="s">
        <v>46</v>
      </c>
      <c r="AI153" s="1">
        <v>7</v>
      </c>
      <c r="AJ153" s="1" t="s">
        <v>46</v>
      </c>
    </row>
    <row r="154" spans="2:36" x14ac:dyDescent="0.25">
      <c r="B154" s="1">
        <v>8</v>
      </c>
      <c r="C154" s="1" t="s">
        <v>46</v>
      </c>
      <c r="M154" s="1">
        <v>8</v>
      </c>
      <c r="N154" s="1" t="s">
        <v>46</v>
      </c>
      <c r="X154" s="1">
        <v>8</v>
      </c>
      <c r="Y154" s="1" t="s">
        <v>46</v>
      </c>
      <c r="AI154" s="1">
        <v>8</v>
      </c>
      <c r="AJ154" s="1" t="s">
        <v>46</v>
      </c>
    </row>
    <row r="155" spans="2:36" x14ac:dyDescent="0.25">
      <c r="B155" s="1">
        <v>9</v>
      </c>
      <c r="C155" s="1" t="s">
        <v>46</v>
      </c>
      <c r="M155" s="1">
        <v>9</v>
      </c>
      <c r="N155" s="1" t="s">
        <v>46</v>
      </c>
      <c r="X155" s="1">
        <v>9</v>
      </c>
      <c r="Y155" s="1" t="s">
        <v>46</v>
      </c>
      <c r="AI155" s="1">
        <v>9</v>
      </c>
      <c r="AJ155" s="1" t="s">
        <v>46</v>
      </c>
    </row>
    <row r="156" spans="2:36" x14ac:dyDescent="0.25">
      <c r="B156" s="1">
        <v>10</v>
      </c>
      <c r="C156" s="1" t="s">
        <v>46</v>
      </c>
      <c r="M156" s="1">
        <v>10</v>
      </c>
      <c r="N156" s="1" t="s">
        <v>46</v>
      </c>
      <c r="X156" s="1">
        <v>10</v>
      </c>
      <c r="Y156" s="1" t="s">
        <v>46</v>
      </c>
      <c r="AI156" s="1">
        <v>10</v>
      </c>
      <c r="AJ156" s="1" t="s">
        <v>46</v>
      </c>
    </row>
    <row r="157" spans="2:36" x14ac:dyDescent="0.25">
      <c r="B157" s="1">
        <v>11</v>
      </c>
      <c r="C157" s="1" t="s">
        <v>46</v>
      </c>
      <c r="M157" s="1">
        <v>11</v>
      </c>
      <c r="N157" s="1" t="s">
        <v>46</v>
      </c>
      <c r="X157" s="1">
        <v>11</v>
      </c>
      <c r="Y157" s="1" t="s">
        <v>46</v>
      </c>
      <c r="AI157" s="1">
        <v>11</v>
      </c>
      <c r="AJ157" s="1" t="s">
        <v>46</v>
      </c>
    </row>
    <row r="158" spans="2:36" x14ac:dyDescent="0.25">
      <c r="B158" s="1">
        <v>12</v>
      </c>
      <c r="C158" s="1" t="s">
        <v>46</v>
      </c>
      <c r="M158" s="1">
        <v>12</v>
      </c>
      <c r="N158" s="1" t="s">
        <v>46</v>
      </c>
      <c r="X158" s="1">
        <v>12</v>
      </c>
      <c r="Y158" s="1" t="s">
        <v>46</v>
      </c>
      <c r="AI158" s="1">
        <v>12</v>
      </c>
      <c r="AJ158" s="1" t="s">
        <v>46</v>
      </c>
    </row>
    <row r="159" spans="2:36" x14ac:dyDescent="0.25">
      <c r="B159" s="1">
        <v>13</v>
      </c>
      <c r="C159" s="1" t="s">
        <v>46</v>
      </c>
      <c r="M159" s="1">
        <v>13</v>
      </c>
      <c r="N159" s="1" t="s">
        <v>46</v>
      </c>
      <c r="X159" s="1">
        <v>13</v>
      </c>
      <c r="Y159" s="1" t="s">
        <v>46</v>
      </c>
      <c r="AI159" s="1">
        <v>13</v>
      </c>
      <c r="AJ159" s="1" t="s">
        <v>46</v>
      </c>
    </row>
    <row r="160" spans="2:36" x14ac:dyDescent="0.25">
      <c r="B160" s="1">
        <v>14</v>
      </c>
      <c r="C160" s="1" t="s">
        <v>46</v>
      </c>
      <c r="M160" s="1">
        <v>14</v>
      </c>
      <c r="N160" s="1" t="s">
        <v>46</v>
      </c>
      <c r="X160" s="1">
        <v>14</v>
      </c>
      <c r="Y160" s="1" t="s">
        <v>46</v>
      </c>
      <c r="AI160" s="1">
        <v>14</v>
      </c>
      <c r="AJ160" s="1" t="s">
        <v>46</v>
      </c>
    </row>
    <row r="161" spans="2:37" x14ac:dyDescent="0.25">
      <c r="B161" s="1">
        <v>15</v>
      </c>
      <c r="C161" s="34">
        <v>1.1599999999999999</v>
      </c>
      <c r="D161" s="35"/>
      <c r="M161" s="1">
        <v>15</v>
      </c>
      <c r="N161" s="34">
        <v>1.1599999999999999</v>
      </c>
      <c r="O161" s="35"/>
      <c r="X161" s="1">
        <v>15</v>
      </c>
      <c r="Y161" s="34">
        <v>1.1599999999999999</v>
      </c>
      <c r="Z161" s="35"/>
      <c r="AI161" s="1">
        <v>15</v>
      </c>
      <c r="AJ161" s="34">
        <v>1.1599999999999999</v>
      </c>
      <c r="AK161" s="35"/>
    </row>
    <row r="162" spans="2:37" x14ac:dyDescent="0.25">
      <c r="B162" s="1">
        <v>16</v>
      </c>
      <c r="C162" s="34">
        <v>1.1399999999999999</v>
      </c>
      <c r="D162" s="35"/>
      <c r="M162" s="1">
        <v>16</v>
      </c>
      <c r="N162" s="34">
        <v>1.1399999999999999</v>
      </c>
      <c r="O162" s="35"/>
      <c r="X162" s="1">
        <v>16</v>
      </c>
      <c r="Y162" s="34">
        <v>1.1399999999999999</v>
      </c>
      <c r="Z162" s="35"/>
      <c r="AI162" s="1">
        <v>16</v>
      </c>
      <c r="AJ162" s="34">
        <v>1.1399999999999999</v>
      </c>
      <c r="AK162" s="35"/>
    </row>
    <row r="163" spans="2:37" x14ac:dyDescent="0.25">
      <c r="B163" s="1">
        <v>17</v>
      </c>
      <c r="C163" s="34">
        <v>1.1299999999999999</v>
      </c>
      <c r="D163" s="35"/>
      <c r="M163" s="1">
        <v>17</v>
      </c>
      <c r="N163" s="34">
        <v>1.1299999999999999</v>
      </c>
      <c r="O163" s="35"/>
      <c r="X163" s="1">
        <v>17</v>
      </c>
      <c r="Y163" s="34">
        <v>1.1299999999999999</v>
      </c>
      <c r="Z163" s="35"/>
      <c r="AI163" s="1">
        <v>17</v>
      </c>
      <c r="AJ163" s="34">
        <v>1.1299999999999999</v>
      </c>
      <c r="AK163" s="35"/>
    </row>
    <row r="164" spans="2:37" x14ac:dyDescent="0.25">
      <c r="B164" s="1">
        <v>18</v>
      </c>
      <c r="C164" s="34">
        <v>1.1100000000000001</v>
      </c>
      <c r="D164" s="35"/>
      <c r="M164" s="1">
        <v>18</v>
      </c>
      <c r="N164" s="34">
        <v>1.1100000000000001</v>
      </c>
      <c r="O164" s="35"/>
      <c r="X164" s="1">
        <v>18</v>
      </c>
      <c r="Y164" s="34">
        <v>1.1100000000000001</v>
      </c>
      <c r="Z164" s="35"/>
      <c r="AI164" s="1">
        <v>18</v>
      </c>
      <c r="AJ164" s="34">
        <v>1.1100000000000001</v>
      </c>
      <c r="AK164" s="35"/>
    </row>
    <row r="165" spans="2:37" x14ac:dyDescent="0.25">
      <c r="B165" s="1">
        <v>19</v>
      </c>
      <c r="C165" s="34">
        <v>1.1000000000000001</v>
      </c>
      <c r="D165" s="35"/>
      <c r="M165" s="1">
        <v>19</v>
      </c>
      <c r="N165" s="34">
        <v>1.1000000000000001</v>
      </c>
      <c r="O165" s="35"/>
      <c r="X165" s="1">
        <v>19</v>
      </c>
      <c r="Y165" s="34">
        <v>1.1000000000000001</v>
      </c>
      <c r="Z165" s="35"/>
      <c r="AI165" s="1">
        <v>19</v>
      </c>
      <c r="AJ165" s="34">
        <v>1.1000000000000001</v>
      </c>
      <c r="AK165" s="35"/>
    </row>
    <row r="166" spans="2:37" x14ac:dyDescent="0.25">
      <c r="B166" s="1">
        <v>20</v>
      </c>
      <c r="C166" s="34">
        <v>1.08</v>
      </c>
      <c r="M166" s="1">
        <v>20</v>
      </c>
      <c r="N166" s="34">
        <v>1.08</v>
      </c>
      <c r="X166" s="1">
        <v>20</v>
      </c>
      <c r="Y166" s="34">
        <v>1.08</v>
      </c>
      <c r="AI166" s="1">
        <v>20</v>
      </c>
      <c r="AJ166" s="34">
        <v>1.08</v>
      </c>
    </row>
    <row r="167" spans="2:37" x14ac:dyDescent="0.25">
      <c r="B167" s="1">
        <v>21</v>
      </c>
      <c r="C167" s="34">
        <v>1.07</v>
      </c>
      <c r="M167" s="1">
        <v>21</v>
      </c>
      <c r="N167" s="34">
        <v>1.07</v>
      </c>
      <c r="X167" s="1">
        <v>21</v>
      </c>
      <c r="Y167" s="34">
        <v>1.07</v>
      </c>
      <c r="AI167" s="1">
        <v>21</v>
      </c>
      <c r="AJ167" s="34">
        <v>1.07</v>
      </c>
    </row>
    <row r="168" spans="2:37" x14ac:dyDescent="0.25">
      <c r="B168" s="1">
        <v>22</v>
      </c>
      <c r="C168" s="34">
        <v>1.06</v>
      </c>
      <c r="M168" s="1">
        <v>22</v>
      </c>
      <c r="N168" s="34">
        <v>1.06</v>
      </c>
      <c r="X168" s="1">
        <v>22</v>
      </c>
      <c r="Y168" s="34">
        <v>1.06</v>
      </c>
      <c r="AI168" s="1">
        <v>22</v>
      </c>
      <c r="AJ168" s="34">
        <v>1.06</v>
      </c>
    </row>
    <row r="169" spans="2:37" x14ac:dyDescent="0.25">
      <c r="B169" s="1">
        <v>23</v>
      </c>
      <c r="C169" s="34">
        <v>1.05</v>
      </c>
      <c r="M169" s="1">
        <v>23</v>
      </c>
      <c r="N169" s="34">
        <v>1.05</v>
      </c>
      <c r="X169" s="1">
        <v>23</v>
      </c>
      <c r="Y169" s="34">
        <v>1.05</v>
      </c>
      <c r="AI169" s="1">
        <v>23</v>
      </c>
      <c r="AJ169" s="34">
        <v>1.05</v>
      </c>
    </row>
    <row r="170" spans="2:37" x14ac:dyDescent="0.25">
      <c r="B170" s="1">
        <v>24</v>
      </c>
      <c r="C170" s="34">
        <v>1.04</v>
      </c>
      <c r="M170" s="1">
        <v>24</v>
      </c>
      <c r="N170" s="34">
        <v>1.04</v>
      </c>
      <c r="X170" s="1">
        <v>24</v>
      </c>
      <c r="Y170" s="34">
        <v>1.04</v>
      </c>
      <c r="AI170" s="1">
        <v>24</v>
      </c>
      <c r="AJ170" s="34">
        <v>1.04</v>
      </c>
    </row>
    <row r="171" spans="2:37" x14ac:dyDescent="0.25">
      <c r="B171" s="1">
        <v>25</v>
      </c>
      <c r="C171" s="34">
        <v>1.03</v>
      </c>
      <c r="M171" s="1">
        <v>25</v>
      </c>
      <c r="N171" s="34">
        <v>1.03</v>
      </c>
      <c r="X171" s="1">
        <v>25</v>
      </c>
      <c r="Y171" s="34">
        <v>1.03</v>
      </c>
      <c r="AI171" s="1">
        <v>25</v>
      </c>
      <c r="AJ171" s="34">
        <v>1.03</v>
      </c>
    </row>
    <row r="172" spans="2:37" x14ac:dyDescent="0.25">
      <c r="B172" s="1">
        <v>26</v>
      </c>
      <c r="C172" s="34">
        <v>1.02</v>
      </c>
      <c r="M172" s="1">
        <v>26</v>
      </c>
      <c r="N172" s="34">
        <v>1.02</v>
      </c>
      <c r="X172" s="1">
        <v>26</v>
      </c>
      <c r="Y172" s="34">
        <v>1.02</v>
      </c>
      <c r="AI172" s="1">
        <v>26</v>
      </c>
      <c r="AJ172" s="34">
        <v>1.02</v>
      </c>
    </row>
    <row r="173" spans="2:37" x14ac:dyDescent="0.25">
      <c r="B173" s="1">
        <v>27</v>
      </c>
      <c r="C173" s="34">
        <v>1.02</v>
      </c>
      <c r="M173" s="1">
        <v>27</v>
      </c>
      <c r="N173" s="34">
        <v>1.02</v>
      </c>
      <c r="X173" s="1">
        <v>27</v>
      </c>
      <c r="Y173" s="34">
        <v>1.02</v>
      </c>
      <c r="AI173" s="1">
        <v>27</v>
      </c>
      <c r="AJ173" s="34">
        <v>1.02</v>
      </c>
    </row>
    <row r="174" spans="2:37" x14ac:dyDescent="0.25">
      <c r="B174" s="1">
        <v>28</v>
      </c>
      <c r="C174" s="34">
        <v>1.01</v>
      </c>
      <c r="M174" s="1">
        <v>28</v>
      </c>
      <c r="N174" s="34">
        <v>1.01</v>
      </c>
      <c r="X174" s="1">
        <v>28</v>
      </c>
      <c r="Y174" s="34">
        <v>1.01</v>
      </c>
      <c r="AI174" s="1">
        <v>28</v>
      </c>
      <c r="AJ174" s="34">
        <v>1.01</v>
      </c>
    </row>
    <row r="175" spans="2:37" x14ac:dyDescent="0.25">
      <c r="B175" s="1">
        <v>29</v>
      </c>
      <c r="C175" s="34">
        <v>1.01</v>
      </c>
      <c r="M175" s="1">
        <v>29</v>
      </c>
      <c r="N175" s="34">
        <v>1.01</v>
      </c>
      <c r="X175" s="1">
        <v>29</v>
      </c>
      <c r="Y175" s="34">
        <v>1.01</v>
      </c>
      <c r="AI175" s="1">
        <v>29</v>
      </c>
      <c r="AJ175" s="34">
        <v>1.01</v>
      </c>
    </row>
    <row r="176" spans="2:37" x14ac:dyDescent="0.25">
      <c r="B176" s="1">
        <v>30</v>
      </c>
      <c r="C176" s="34">
        <v>1</v>
      </c>
      <c r="M176" s="1">
        <v>30</v>
      </c>
      <c r="N176" s="34">
        <v>1</v>
      </c>
      <c r="X176" s="1">
        <v>30</v>
      </c>
      <c r="Y176" s="34">
        <v>1</v>
      </c>
      <c r="AI176" s="1">
        <v>30</v>
      </c>
      <c r="AJ176" s="34">
        <v>1</v>
      </c>
    </row>
    <row r="177" spans="2:36" x14ac:dyDescent="0.25">
      <c r="B177" s="1">
        <v>31</v>
      </c>
      <c r="C177" s="34">
        <v>1</v>
      </c>
      <c r="M177" s="1">
        <v>31</v>
      </c>
      <c r="N177" s="34">
        <v>1</v>
      </c>
      <c r="X177" s="1">
        <v>31</v>
      </c>
      <c r="Y177" s="34">
        <v>1</v>
      </c>
      <c r="AI177" s="1">
        <v>31</v>
      </c>
      <c r="AJ177" s="34">
        <v>1</v>
      </c>
    </row>
    <row r="178" spans="2:36" x14ac:dyDescent="0.25">
      <c r="B178" s="1">
        <v>32</v>
      </c>
      <c r="C178" s="34">
        <v>1</v>
      </c>
      <c r="M178" s="1">
        <v>32</v>
      </c>
      <c r="N178" s="34">
        <v>1</v>
      </c>
      <c r="X178" s="1">
        <v>32</v>
      </c>
      <c r="Y178" s="34">
        <v>1</v>
      </c>
      <c r="AI178" s="1">
        <v>32</v>
      </c>
      <c r="AJ178" s="34">
        <v>1</v>
      </c>
    </row>
    <row r="179" spans="2:36" x14ac:dyDescent="0.25">
      <c r="B179" s="1">
        <v>33</v>
      </c>
      <c r="C179" s="34">
        <v>1</v>
      </c>
      <c r="M179" s="1">
        <v>33</v>
      </c>
      <c r="N179" s="34">
        <v>1</v>
      </c>
      <c r="X179" s="1">
        <v>33</v>
      </c>
      <c r="Y179" s="34">
        <v>1</v>
      </c>
      <c r="AI179" s="1">
        <v>33</v>
      </c>
      <c r="AJ179" s="34">
        <v>1</v>
      </c>
    </row>
    <row r="180" spans="2:36" x14ac:dyDescent="0.25">
      <c r="B180" s="1">
        <v>34</v>
      </c>
      <c r="C180" s="34">
        <v>1</v>
      </c>
      <c r="M180" s="1">
        <v>34</v>
      </c>
      <c r="N180" s="34">
        <v>1</v>
      </c>
      <c r="X180" s="1">
        <v>34</v>
      </c>
      <c r="Y180" s="34">
        <v>1</v>
      </c>
      <c r="AI180" s="1">
        <v>34</v>
      </c>
      <c r="AJ180" s="34">
        <v>1</v>
      </c>
    </row>
    <row r="181" spans="2:36" x14ac:dyDescent="0.25">
      <c r="B181" s="1">
        <v>35</v>
      </c>
      <c r="C181" s="34">
        <v>1</v>
      </c>
      <c r="M181" s="1">
        <v>35</v>
      </c>
      <c r="N181" s="34">
        <v>1</v>
      </c>
      <c r="X181" s="1">
        <v>35</v>
      </c>
      <c r="Y181" s="34">
        <v>1</v>
      </c>
      <c r="AI181" s="1">
        <v>35</v>
      </c>
      <c r="AJ181" s="34">
        <v>1</v>
      </c>
    </row>
  </sheetData>
  <sheetProtection password="E537" sheet="1" objects="1" scenarios="1"/>
  <mergeCells count="36">
    <mergeCell ref="AI10:AS10"/>
    <mergeCell ref="AI51:AS51"/>
    <mergeCell ref="AI69:AS69"/>
    <mergeCell ref="AI6:AK6"/>
    <mergeCell ref="AL6:AN6"/>
    <mergeCell ref="AI7:AK7"/>
    <mergeCell ref="AL7:AN7"/>
    <mergeCell ref="AI8:AK8"/>
    <mergeCell ref="AL8:AM8"/>
    <mergeCell ref="X10:AH10"/>
    <mergeCell ref="X51:AH51"/>
    <mergeCell ref="X69:AH69"/>
    <mergeCell ref="M6:O6"/>
    <mergeCell ref="P6:R6"/>
    <mergeCell ref="M7:O7"/>
    <mergeCell ref="P7:R7"/>
    <mergeCell ref="X6:Z6"/>
    <mergeCell ref="AA6:AC6"/>
    <mergeCell ref="X7:Z7"/>
    <mergeCell ref="AA7:AC7"/>
    <mergeCell ref="X8:Z8"/>
    <mergeCell ref="AA8:AB8"/>
    <mergeCell ref="M8:O8"/>
    <mergeCell ref="P8:Q8"/>
    <mergeCell ref="B10:L10"/>
    <mergeCell ref="B51:L51"/>
    <mergeCell ref="B69:L69"/>
    <mergeCell ref="M10:W10"/>
    <mergeCell ref="M51:W51"/>
    <mergeCell ref="M69:W69"/>
    <mergeCell ref="B6:D6"/>
    <mergeCell ref="B7:D7"/>
    <mergeCell ref="E6:G6"/>
    <mergeCell ref="E7:G7"/>
    <mergeCell ref="B8:D8"/>
    <mergeCell ref="E8:F8"/>
  </mergeCells>
  <conditionalFormatting sqref="K14:K49">
    <cfRule type="cellIs" dxfId="7" priority="8" operator="lessThan">
      <formula>$E$8</formula>
    </cfRule>
  </conditionalFormatting>
  <conditionalFormatting sqref="L16:L48">
    <cfRule type="cellIs" dxfId="6" priority="7" operator="lessThan">
      <formula>$E$8</formula>
    </cfRule>
  </conditionalFormatting>
  <conditionalFormatting sqref="V14:V49">
    <cfRule type="cellIs" dxfId="5" priority="6" operator="lessThan">
      <formula>$E$8</formula>
    </cfRule>
  </conditionalFormatting>
  <conditionalFormatting sqref="W16:W48">
    <cfRule type="cellIs" dxfId="4" priority="5" operator="lessThan">
      <formula>$E$8</formula>
    </cfRule>
  </conditionalFormatting>
  <conditionalFormatting sqref="AG14:AG49">
    <cfRule type="cellIs" dxfId="3" priority="4" operator="lessThan">
      <formula>$E$8</formula>
    </cfRule>
  </conditionalFormatting>
  <conditionalFormatting sqref="AH16:AH48">
    <cfRule type="cellIs" dxfId="2" priority="3" operator="lessThan">
      <formula>$E$8</formula>
    </cfRule>
  </conditionalFormatting>
  <conditionalFormatting sqref="AR14:AR49">
    <cfRule type="cellIs" dxfId="1" priority="2" operator="lessThan">
      <formula>$E$8</formula>
    </cfRule>
  </conditionalFormatting>
  <conditionalFormatting sqref="AS16:AS48">
    <cfRule type="cellIs" dxfId="0" priority="1" operator="lessThan">
      <formula>$E$8</formula>
    </cfRule>
  </conditionalFormatting>
  <printOptions horizontalCentered="1"/>
  <pageMargins left="0.5" right="0.5" top="0.5" bottom="0.5" header="0.3" footer="0.3"/>
  <pageSetup scale="87" orientation="portrait" blackAndWhite="1" r:id="rId1"/>
  <headerFooter>
    <oddFooter>&amp;CPage &amp;P of 2</oddFooter>
  </headerFooter>
  <rowBreaks count="1" manualBreakCount="1">
    <brk id="50" min="1" max="44" man="1"/>
  </rowBreaks>
  <colBreaks count="3" manualBreakCount="3">
    <brk id="12" min="1" max="97" man="1"/>
    <brk id="23" min="1" max="97" man="1"/>
    <brk id="34" min="1" max="97" man="1"/>
  </colBreaks>
  <ignoredErrors>
    <ignoredError sqref="J14:K14 K15:K48 J15:J48" formulaRange="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Procedures</vt:lpstr>
      <vt:lpstr>Contractor Mix Design</vt:lpstr>
      <vt:lpstr>Coarse Agg. Gradation</vt:lpstr>
      <vt:lpstr>Strength Test Data</vt:lpstr>
      <vt:lpstr>'Coarse Agg. Gradation'!Print_Area</vt:lpstr>
      <vt:lpstr>'Contractor Mix Design'!Print_Area</vt:lpstr>
      <vt:lpstr>Procedures!Print_Area</vt:lpstr>
      <vt:lpstr>'Strength Test Data'!Print_Area</vt:lpstr>
    </vt:vector>
  </TitlesOfParts>
  <Company>MNDOT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 Golish</dc:creator>
  <cp:lastModifiedBy>Robert Golish</cp:lastModifiedBy>
  <cp:lastPrinted>2014-04-28T16:22:53Z</cp:lastPrinted>
  <dcterms:created xsi:type="dcterms:W3CDTF">2014-01-28T20:57:29Z</dcterms:created>
  <dcterms:modified xsi:type="dcterms:W3CDTF">2014-04-30T14:31:48Z</dcterms:modified>
</cp:coreProperties>
</file>