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780" windowHeight="9405" activeTab="0"/>
  </bookViews>
  <sheets>
    <sheet name="LRFD Pile Bearing Table" sheetId="1" r:id="rId1"/>
    <sheet name="ASD Pile Bearing Table " sheetId="2" r:id="rId2"/>
  </sheets>
  <definedNames>
    <definedName name="E" localSheetId="0">'LRFD Pile Bearing Table'!$G$3</definedName>
    <definedName name="E">'ASD Pile Bearing Table '!$G$3</definedName>
    <definedName name="w" localSheetId="0">'LRFD Pile Bearing Table'!$G$4</definedName>
    <definedName name="w">'ASD Pile Bearing Table '!$G$4</definedName>
  </definedNames>
  <calcPr fullCalcOnLoad="1"/>
</workbook>
</file>

<file path=xl/sharedStrings.xml><?xml version="1.0" encoding="utf-8"?>
<sst xmlns="http://schemas.openxmlformats.org/spreadsheetml/2006/main" count="45" uniqueCount="27">
  <si>
    <t>(S)</t>
  </si>
  <si>
    <t xml:space="preserve">Energy per Blow (E) </t>
  </si>
  <si>
    <t xml:space="preserve">Ft. Lbs. (Reduce Maximum Rated Energy by 25% or field measure.)    </t>
  </si>
  <si>
    <t>Make and Model of Hammer :</t>
  </si>
  <si>
    <t>Delmag D19-42</t>
  </si>
  <si>
    <t>Blows</t>
  </si>
  <si>
    <t>Penet.</t>
  </si>
  <si>
    <t xml:space="preserve">Ram Weight (W) </t>
  </si>
  <si>
    <t>Pounds</t>
  </si>
  <si>
    <t>per</t>
  </si>
  <si>
    <t>Per</t>
  </si>
  <si>
    <t>Formula used :</t>
  </si>
  <si>
    <t>10.5 E</t>
  </si>
  <si>
    <t>W + 0.1 M</t>
  </si>
  <si>
    <t>Blow</t>
  </si>
  <si>
    <t>Weight of Pile Plus Weight of Cap in Pounds (M)</t>
  </si>
  <si>
    <t xml:space="preserve">    S + 0.2</t>
  </si>
  <si>
    <t xml:space="preserve">           W + M </t>
  </si>
  <si>
    <t>Foot</t>
  </si>
  <si>
    <t>(inches)</t>
  </si>
  <si>
    <t>ORIGINAL  -  PILE BEARING TABLE IN TONS</t>
  </si>
  <si>
    <t>3.5 E</t>
  </si>
  <si>
    <t>W + ? M</t>
  </si>
  <si>
    <t>C.I.P. (.1) / H-Pile (.2)</t>
  </si>
  <si>
    <t>(? See formula)</t>
  </si>
  <si>
    <t>ALL Types of Piling</t>
  </si>
  <si>
    <r>
      <t xml:space="preserve">LRFD  -  PILE BEARING TABLE IN TONS </t>
    </r>
    <r>
      <rPr>
        <b/>
        <sz val="16"/>
        <color indexed="48"/>
        <rFont val="Times New Roman"/>
        <family val="1"/>
      </rPr>
      <t>(Select tab below for Original Pile Bearing Table)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</si>
</sst>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b/>
      <sz val="18"/>
      <name val="Times New Roman"/>
      <family val="0"/>
    </font>
    <font>
      <b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b/>
      <sz val="16"/>
      <name val="Times New Roman"/>
      <family val="0"/>
    </font>
    <font>
      <b/>
      <sz val="16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lightGray">
        <fgColor indexed="13"/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10"/>
      </right>
      <top style="thin">
        <color indexed="63"/>
      </top>
      <bottom style="thin">
        <color indexed="10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Border="1" applyAlignment="1">
      <alignment/>
    </xf>
    <xf numFmtId="0" fontId="7" fillId="0" borderId="2" xfId="0" applyFill="1" applyBorder="1" applyAlignment="1">
      <alignment/>
    </xf>
    <xf numFmtId="172" fontId="7" fillId="0" borderId="3" xfId="0" applyNumberFormat="1" applyFill="1" applyBorder="1" applyAlignment="1">
      <alignment/>
    </xf>
    <xf numFmtId="0" fontId="7" fillId="0" borderId="0" xfId="0" applyBorder="1" applyAlignment="1">
      <alignment/>
    </xf>
    <xf numFmtId="0" fontId="7" fillId="0" borderId="0" xfId="0" applyBorder="1" applyAlignment="1" applyProtection="1">
      <alignment/>
      <protection locked="0"/>
    </xf>
    <xf numFmtId="0" fontId="7" fillId="0" borderId="0" xfId="0" applyBorder="1" applyAlignment="1" applyProtection="1">
      <alignment/>
      <protection locked="0"/>
    </xf>
    <xf numFmtId="0" fontId="7" fillId="0" borderId="0" xfId="0" applyBorder="1" applyAlignment="1" applyProtection="1">
      <alignment/>
      <protection locked="0"/>
    </xf>
    <xf numFmtId="0" fontId="7" fillId="0" borderId="0" xfId="0" applyBorder="1" applyAlignment="1" applyProtection="1">
      <alignment/>
      <protection locked="0"/>
    </xf>
    <xf numFmtId="172" fontId="7" fillId="0" borderId="4" xfId="0" applyNumberFormat="1" applyFill="1" applyBorder="1" applyAlignment="1">
      <alignment/>
    </xf>
    <xf numFmtId="0" fontId="6" fillId="0" borderId="0" xfId="0" applyBorder="1" applyAlignment="1" applyProtection="1">
      <alignment/>
      <protection locked="0"/>
    </xf>
    <xf numFmtId="1" fontId="7" fillId="0" borderId="5" xfId="0" applyNumberForma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7" fillId="0" borderId="7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10" xfId="0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2" borderId="13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2" borderId="14" xfId="0" applyFill="1" applyBorder="1" applyAlignment="1" applyProtection="1">
      <alignment/>
      <protection locked="0"/>
    </xf>
    <xf numFmtId="0" fontId="7" fillId="2" borderId="15" xfId="0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Border="1" applyAlignment="1" applyProtection="1">
      <alignment/>
      <protection locked="0"/>
    </xf>
    <xf numFmtId="0" fontId="7" fillId="0" borderId="2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4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6" width="5.00390625" style="0" customWidth="1"/>
    <col min="7" max="7" width="5.8515625" style="0" customWidth="1"/>
    <col min="8" max="28" width="5.00390625" style="0" customWidth="1"/>
  </cols>
  <sheetData>
    <row r="1" spans="1:27" ht="20.25">
      <c r="A1" s="47" t="s">
        <v>26</v>
      </c>
      <c r="B1" s="39"/>
      <c r="C1" s="39"/>
      <c r="D1" s="40"/>
      <c r="E1" s="39"/>
      <c r="F1" s="40"/>
      <c r="G1" s="39"/>
      <c r="H1" s="40"/>
      <c r="I1" s="40"/>
      <c r="J1" s="39"/>
      <c r="K1" s="40"/>
      <c r="L1" s="40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</row>
    <row r="2" spans="2:27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8"/>
      <c r="V2" s="38"/>
      <c r="W2" s="38"/>
      <c r="X2" s="38"/>
      <c r="Y2" s="38"/>
      <c r="Z2" s="38"/>
      <c r="AA2" s="38"/>
    </row>
    <row r="3" spans="1:27" ht="12.75">
      <c r="A3" s="10"/>
      <c r="B3" s="1" t="s">
        <v>0</v>
      </c>
      <c r="C3" s="32"/>
      <c r="D3" s="30"/>
      <c r="E3" s="31"/>
      <c r="F3" s="29" t="s">
        <v>1</v>
      </c>
      <c r="G3" s="42">
        <v>32100</v>
      </c>
      <c r="H3" s="43" t="s">
        <v>2</v>
      </c>
      <c r="I3" s="33"/>
      <c r="J3" s="33"/>
      <c r="K3" s="33"/>
      <c r="L3" s="33"/>
      <c r="M3" s="33"/>
      <c r="N3" s="33"/>
      <c r="O3" s="33"/>
      <c r="R3" s="37" t="s">
        <v>3</v>
      </c>
      <c r="S3" s="39"/>
      <c r="T3" s="39"/>
      <c r="U3" s="23"/>
      <c r="V3" s="23"/>
      <c r="W3" s="45" t="s">
        <v>4</v>
      </c>
      <c r="X3" s="2"/>
      <c r="Y3" s="2"/>
      <c r="Z3" s="38"/>
      <c r="AA3" s="38"/>
    </row>
    <row r="4" spans="1:27" ht="12.75">
      <c r="A4" s="12" t="s">
        <v>5</v>
      </c>
      <c r="B4" s="20" t="s">
        <v>6</v>
      </c>
      <c r="C4" s="32"/>
      <c r="D4" s="26"/>
      <c r="E4" s="18"/>
      <c r="F4" s="17" t="s">
        <v>7</v>
      </c>
      <c r="G4" s="42">
        <v>4190</v>
      </c>
      <c r="H4" s="4" t="s">
        <v>8</v>
      </c>
      <c r="I4" s="5"/>
      <c r="J4" s="7"/>
      <c r="K4" s="35"/>
      <c r="L4" s="35"/>
      <c r="M4" s="35"/>
      <c r="N4" s="35"/>
      <c r="P4" s="39"/>
      <c r="R4" s="44"/>
      <c r="T4" s="35"/>
      <c r="U4" s="38"/>
      <c r="V4" s="38"/>
      <c r="W4" s="38"/>
      <c r="X4" s="38"/>
      <c r="Y4" s="38"/>
      <c r="Z4" s="38"/>
      <c r="AA4" s="38"/>
    </row>
    <row r="5" spans="1:27" ht="12.75">
      <c r="A5" s="13" t="s">
        <v>9</v>
      </c>
      <c r="B5" s="21" t="s">
        <v>10</v>
      </c>
      <c r="C5" s="32"/>
      <c r="D5" s="18"/>
      <c r="E5" s="18"/>
      <c r="F5" s="17" t="s">
        <v>25</v>
      </c>
      <c r="G5" s="42">
        <v>0.1</v>
      </c>
      <c r="H5" s="46"/>
      <c r="I5" s="6"/>
      <c r="J5" s="8"/>
      <c r="K5" s="35"/>
      <c r="L5" s="35"/>
      <c r="M5" s="35"/>
      <c r="N5" s="35"/>
      <c r="P5" s="39"/>
      <c r="Q5" s="32"/>
      <c r="R5" s="32"/>
      <c r="S5" s="17" t="s">
        <v>11</v>
      </c>
      <c r="T5" s="25" t="s">
        <v>12</v>
      </c>
      <c r="U5" s="23"/>
      <c r="V5" s="25" t="s">
        <v>13</v>
      </c>
      <c r="W5" s="23"/>
      <c r="X5" s="38"/>
      <c r="Y5" s="38"/>
      <c r="Z5" s="38"/>
      <c r="AA5" s="38"/>
    </row>
    <row r="6" spans="1:27" ht="12.75">
      <c r="A6" s="14">
        <v>1</v>
      </c>
      <c r="B6" s="21" t="s">
        <v>14</v>
      </c>
      <c r="D6" s="39"/>
      <c r="E6" s="39"/>
      <c r="F6" s="39"/>
      <c r="G6" s="39"/>
      <c r="I6" s="39"/>
      <c r="L6" s="36" t="s">
        <v>15</v>
      </c>
      <c r="M6" s="39"/>
      <c r="N6" s="39"/>
      <c r="O6" s="39"/>
      <c r="P6" s="39"/>
      <c r="Q6" s="39"/>
      <c r="R6" s="39"/>
      <c r="S6" s="39"/>
      <c r="T6" s="34" t="s">
        <v>16</v>
      </c>
      <c r="U6" s="33"/>
      <c r="V6" s="27" t="s">
        <v>17</v>
      </c>
      <c r="X6" s="40"/>
      <c r="Y6" s="40"/>
      <c r="Z6" s="40"/>
      <c r="AA6" s="40"/>
    </row>
    <row r="7" spans="1:27" ht="12.75">
      <c r="A7" s="15" t="s">
        <v>18</v>
      </c>
      <c r="B7" s="22" t="s">
        <v>19</v>
      </c>
      <c r="C7" s="41">
        <v>3600</v>
      </c>
      <c r="D7" s="24">
        <f aca="true" t="shared" si="0" ref="D7:AA7">C7+50</f>
        <v>3650</v>
      </c>
      <c r="E7" s="24">
        <f t="shared" si="0"/>
        <v>3700</v>
      </c>
      <c r="F7" s="24">
        <f t="shared" si="0"/>
        <v>3750</v>
      </c>
      <c r="G7" s="24">
        <f t="shared" si="0"/>
        <v>3800</v>
      </c>
      <c r="H7" s="24">
        <f t="shared" si="0"/>
        <v>3850</v>
      </c>
      <c r="I7" s="24">
        <f t="shared" si="0"/>
        <v>3900</v>
      </c>
      <c r="J7" s="24">
        <f t="shared" si="0"/>
        <v>3950</v>
      </c>
      <c r="K7" s="24">
        <f t="shared" si="0"/>
        <v>4000</v>
      </c>
      <c r="L7" s="24">
        <f t="shared" si="0"/>
        <v>4050</v>
      </c>
      <c r="M7" s="24">
        <f t="shared" si="0"/>
        <v>4100</v>
      </c>
      <c r="N7" s="24">
        <f t="shared" si="0"/>
        <v>4150</v>
      </c>
      <c r="O7" s="24">
        <f t="shared" si="0"/>
        <v>4200</v>
      </c>
      <c r="P7" s="24">
        <f t="shared" si="0"/>
        <v>4250</v>
      </c>
      <c r="Q7" s="24">
        <f t="shared" si="0"/>
        <v>4300</v>
      </c>
      <c r="R7" s="24">
        <f t="shared" si="0"/>
        <v>4350</v>
      </c>
      <c r="S7" s="24">
        <f t="shared" si="0"/>
        <v>4400</v>
      </c>
      <c r="T7" s="24">
        <f t="shared" si="0"/>
        <v>4450</v>
      </c>
      <c r="U7" s="24">
        <f t="shared" si="0"/>
        <v>4500</v>
      </c>
      <c r="V7" s="24">
        <f t="shared" si="0"/>
        <v>4550</v>
      </c>
      <c r="W7" s="24">
        <f t="shared" si="0"/>
        <v>4600</v>
      </c>
      <c r="X7" s="24">
        <f t="shared" si="0"/>
        <v>4650</v>
      </c>
      <c r="Y7" s="24">
        <f t="shared" si="0"/>
        <v>4700</v>
      </c>
      <c r="Z7" s="24">
        <f t="shared" si="0"/>
        <v>4750</v>
      </c>
      <c r="AA7" s="24">
        <f t="shared" si="0"/>
        <v>4800</v>
      </c>
    </row>
    <row r="8" spans="1:27" ht="12.75">
      <c r="A8" s="16">
        <v>6</v>
      </c>
      <c r="B8" s="3">
        <f aca="true" t="shared" si="1" ref="B8:B44">$A$6*12/A8</f>
        <v>2</v>
      </c>
      <c r="C8" s="11">
        <f aca="true" t="shared" si="2" ref="C8:C24">(10.5*$G$3/($B8+0.2))*(($G$4+($G$5*C$7))/($G$4+C$7))/2000</f>
        <v>44.742020655852485</v>
      </c>
      <c r="D8" s="11">
        <f aca="true" t="shared" si="3" ref="D8:S23">(10.5*$G$3/($B8+0.2))*(($G$4+($G$5*D$7))/($G$4+D$7))/2000</f>
        <v>44.50552962662337</v>
      </c>
      <c r="E8" s="11">
        <f t="shared" si="3"/>
        <v>44.272035948842024</v>
      </c>
      <c r="F8" s="11">
        <f t="shared" si="3"/>
        <v>44.0414829974811</v>
      </c>
      <c r="G8" s="11">
        <f t="shared" si="3"/>
        <v>43.813815564910676</v>
      </c>
      <c r="H8" s="11">
        <f t="shared" si="3"/>
        <v>43.58897981682496</v>
      </c>
      <c r="I8" s="11">
        <f t="shared" si="3"/>
        <v>43.36692324980334</v>
      </c>
      <c r="J8" s="11">
        <f t="shared" si="3"/>
        <v>43.14759465043556</v>
      </c>
      <c r="K8" s="11">
        <f t="shared" si="3"/>
        <v>42.93094405594405</v>
      </c>
      <c r="L8" s="11">
        <f t="shared" si="3"/>
        <v>42.71692271624006</v>
      </c>
      <c r="M8" s="11">
        <f t="shared" si="3"/>
        <v>42.50548305735278</v>
      </c>
      <c r="N8" s="11">
        <f t="shared" si="3"/>
        <v>42.29657864617397</v>
      </c>
      <c r="O8" s="11">
        <f t="shared" si="3"/>
        <v>42.09016415646332</v>
      </c>
      <c r="P8" s="11">
        <f t="shared" si="3"/>
        <v>41.88619533606204</v>
      </c>
      <c r="Q8" s="11">
        <f t="shared" si="3"/>
        <v>41.684628975265014</v>
      </c>
      <c r="R8" s="11">
        <f t="shared" si="3"/>
        <v>41.48542287630402</v>
      </c>
      <c r="S8" s="11">
        <f t="shared" si="3"/>
        <v>41.28853582389671</v>
      </c>
      <c r="T8" s="11">
        <f aca="true" t="shared" si="4" ref="T8:AA23">(10.5*$G$3/($B8+0.2))*(($G$4+($G$5*T$7))/($G$4+T$7))/2000</f>
        <v>41.09392755681819</v>
      </c>
      <c r="U8" s="11">
        <f t="shared" si="4"/>
        <v>40.901558740454014</v>
      </c>
      <c r="V8" s="11">
        <f t="shared" si="4"/>
        <v>40.711390940295395</v>
      </c>
      <c r="W8" s="11">
        <f t="shared" si="4"/>
        <v>40.52338659633881</v>
      </c>
      <c r="X8" s="11">
        <f t="shared" si="4"/>
        <v>40.337508998354586</v>
      </c>
      <c r="Y8" s="11">
        <f t="shared" si="4"/>
        <v>40.15372226198998</v>
      </c>
      <c r="Z8" s="11">
        <f t="shared" si="4"/>
        <v>39.97199130567419</v>
      </c>
      <c r="AA8" s="11">
        <f t="shared" si="4"/>
        <v>39.792281828294065</v>
      </c>
    </row>
    <row r="9" spans="1:27" ht="12.75">
      <c r="A9" s="16">
        <f aca="true" t="shared" si="5" ref="A9:A26">A8+1</f>
        <v>7</v>
      </c>
      <c r="B9" s="3">
        <f t="shared" si="1"/>
        <v>1.7142857142857142</v>
      </c>
      <c r="C9" s="11">
        <f t="shared" si="2"/>
        <v>51.41993418657675</v>
      </c>
      <c r="D9" s="11">
        <f t="shared" si="3"/>
        <v>51.14814598880598</v>
      </c>
      <c r="E9" s="11">
        <f t="shared" si="3"/>
        <v>50.879802508370695</v>
      </c>
      <c r="F9" s="11">
        <f t="shared" si="3"/>
        <v>50.61483866874695</v>
      </c>
      <c r="G9" s="11">
        <f t="shared" si="3"/>
        <v>50.35319102236004</v>
      </c>
      <c r="H9" s="11">
        <f t="shared" si="3"/>
        <v>50.094797699933174</v>
      </c>
      <c r="I9" s="11">
        <f t="shared" si="3"/>
        <v>49.8395983617143</v>
      </c>
      <c r="J9" s="11">
        <f t="shared" si="3"/>
        <v>49.587534150500574</v>
      </c>
      <c r="K9" s="11">
        <f t="shared" si="3"/>
        <v>49.33854764638347</v>
      </c>
      <c r="L9" s="11">
        <f t="shared" si="3"/>
        <v>49.092582823141576</v>
      </c>
      <c r="M9" s="11">
        <f t="shared" si="3"/>
        <v>48.84958500621141</v>
      </c>
      <c r="N9" s="11">
        <f t="shared" si="3"/>
        <v>48.609500832170085</v>
      </c>
      <c r="O9" s="11">
        <f t="shared" si="3"/>
        <v>48.37227820966681</v>
      </c>
      <c r="P9" s="11">
        <f t="shared" si="3"/>
        <v>48.13786628174295</v>
      </c>
      <c r="Q9" s="11">
        <f t="shared" si="3"/>
        <v>47.906215389483684</v>
      </c>
      <c r="R9" s="11">
        <f t="shared" si="3"/>
        <v>47.67727703694642</v>
      </c>
      <c r="S9" s="11">
        <f t="shared" si="3"/>
        <v>47.451003857314134</v>
      </c>
      <c r="T9" s="11">
        <f t="shared" si="4"/>
        <v>47.22734958022389</v>
      </c>
      <c r="U9" s="11">
        <f t="shared" si="4"/>
        <v>47.00626900022328</v>
      </c>
      <c r="V9" s="11">
        <f t="shared" si="4"/>
        <v>46.78771794630965</v>
      </c>
      <c r="W9" s="11">
        <f t="shared" si="4"/>
        <v>46.57165325250879</v>
      </c>
      <c r="X9" s="11">
        <f t="shared" si="4"/>
        <v>46.3580327294523</v>
      </c>
      <c r="Y9" s="11">
        <f t="shared" si="4"/>
        <v>46.146815136913865</v>
      </c>
      <c r="Z9" s="11">
        <f t="shared" si="4"/>
        <v>45.937960157267355</v>
      </c>
      <c r="AA9" s="11">
        <f t="shared" si="4"/>
        <v>45.7314283698305</v>
      </c>
    </row>
    <row r="10" spans="1:27" ht="12.75">
      <c r="A10" s="16">
        <f t="shared" si="5"/>
        <v>8</v>
      </c>
      <c r="B10" s="3">
        <f t="shared" si="1"/>
        <v>1.5</v>
      </c>
      <c r="C10" s="11">
        <f t="shared" si="2"/>
        <v>57.90143849580911</v>
      </c>
      <c r="D10" s="11">
        <f t="shared" si="3"/>
        <v>57.59539128151261</v>
      </c>
      <c r="E10" s="11">
        <f t="shared" si="3"/>
        <v>57.2932229926191</v>
      </c>
      <c r="F10" s="11">
        <f t="shared" si="3"/>
        <v>56.99486034968143</v>
      </c>
      <c r="G10" s="11">
        <f t="shared" si="3"/>
        <v>56.700231907531474</v>
      </c>
      <c r="H10" s="11">
        <f t="shared" si="3"/>
        <v>56.409267998244076</v>
      </c>
      <c r="I10" s="11">
        <f t="shared" si="3"/>
        <v>56.1219006762161</v>
      </c>
      <c r="J10" s="11">
        <f t="shared" si="3"/>
        <v>55.83806366526955</v>
      </c>
      <c r="K10" s="11">
        <f t="shared" si="3"/>
        <v>55.557692307692314</v>
      </c>
      <c r="L10" s="11">
        <f t="shared" si="3"/>
        <v>55.28072351513421</v>
      </c>
      <c r="M10" s="11">
        <f t="shared" si="3"/>
        <v>55.00709572128007</v>
      </c>
      <c r="N10" s="11">
        <f t="shared" si="3"/>
        <v>54.73674883622514</v>
      </c>
      <c r="O10" s="11">
        <f t="shared" si="3"/>
        <v>54.46962420248195</v>
      </c>
      <c r="P10" s="11">
        <f t="shared" si="3"/>
        <v>54.205664552550886</v>
      </c>
      <c r="Q10" s="11">
        <f t="shared" si="3"/>
        <v>53.94481396799003</v>
      </c>
      <c r="R10" s="11">
        <f t="shared" si="3"/>
        <v>53.68701783992285</v>
      </c>
      <c r="S10" s="11">
        <f t="shared" si="3"/>
        <v>53.432222830925156</v>
      </c>
      <c r="T10" s="11">
        <f t="shared" si="4"/>
        <v>53.180376838235304</v>
      </c>
      <c r="U10" s="11">
        <f t="shared" si="4"/>
        <v>52.93142895823462</v>
      </c>
      <c r="V10" s="11">
        <f t="shared" si="4"/>
        <v>52.685329452146995</v>
      </c>
      <c r="W10" s="11">
        <f t="shared" si="4"/>
        <v>52.442029712909054</v>
      </c>
      <c r="X10" s="11">
        <f t="shared" si="4"/>
        <v>52.20148223316477</v>
      </c>
      <c r="Y10" s="11">
        <f t="shared" si="4"/>
        <v>51.96364057433998</v>
      </c>
      <c r="Z10" s="11">
        <f t="shared" si="4"/>
        <v>51.72845933675484</v>
      </c>
      <c r="AA10" s="11">
        <f t="shared" si="4"/>
        <v>51.4958941307335</v>
      </c>
    </row>
    <row r="11" spans="1:27" ht="12.75">
      <c r="A11" s="16">
        <f t="shared" si="5"/>
        <v>9</v>
      </c>
      <c r="B11" s="3">
        <f t="shared" si="1"/>
        <v>1.3333333333333333</v>
      </c>
      <c r="C11" s="11">
        <f t="shared" si="2"/>
        <v>64.1950731149188</v>
      </c>
      <c r="D11" s="11">
        <f t="shared" si="3"/>
        <v>63.855759899068325</v>
      </c>
      <c r="E11" s="11">
        <f t="shared" si="3"/>
        <v>63.52074723094726</v>
      </c>
      <c r="F11" s="11">
        <f t="shared" si="3"/>
        <v>63.18995386595115</v>
      </c>
      <c r="G11" s="11">
        <f t="shared" si="3"/>
        <v>62.86330059313271</v>
      </c>
      <c r="H11" s="11">
        <f t="shared" si="3"/>
        <v>62.54071017196626</v>
      </c>
      <c r="I11" s="11">
        <f t="shared" si="3"/>
        <v>62.222107271456984</v>
      </c>
      <c r="J11" s="11">
        <f t="shared" si="3"/>
        <v>61.907418411494504</v>
      </c>
      <c r="K11" s="11">
        <f t="shared" si="3"/>
        <v>61.59657190635452</v>
      </c>
      <c r="L11" s="11">
        <f t="shared" si="3"/>
        <v>61.289497810257494</v>
      </c>
      <c r="M11" s="11">
        <f t="shared" si="3"/>
        <v>60.98612786489747</v>
      </c>
      <c r="N11" s="11">
        <f t="shared" si="3"/>
        <v>60.686395448858306</v>
      </c>
      <c r="O11" s="11">
        <f t="shared" si="3"/>
        <v>60.39023552883868</v>
      </c>
      <c r="P11" s="11">
        <f t="shared" si="3"/>
        <v>60.09758461261076</v>
      </c>
      <c r="Q11" s="11">
        <f t="shared" si="3"/>
        <v>59.808380703641106</v>
      </c>
      <c r="R11" s="11">
        <f t="shared" si="3"/>
        <v>59.52256325730578</v>
      </c>
      <c r="S11" s="11">
        <f t="shared" si="3"/>
        <v>59.240073138634415</v>
      </c>
      <c r="T11" s="11">
        <f t="shared" si="4"/>
        <v>58.96085258152174</v>
      </c>
      <c r="U11" s="11">
        <f t="shared" si="4"/>
        <v>58.68484514934707</v>
      </c>
      <c r="V11" s="11">
        <f t="shared" si="4"/>
        <v>58.411995696945574</v>
      </c>
      <c r="W11" s="11">
        <f t="shared" si="4"/>
        <v>58.142250333877435</v>
      </c>
      <c r="X11" s="11">
        <f t="shared" si="4"/>
        <v>57.875556388943544</v>
      </c>
      <c r="Y11" s="11">
        <f t="shared" si="4"/>
        <v>57.611862375898674</v>
      </c>
      <c r="Z11" s="11">
        <f t="shared" si="4"/>
        <v>57.35111796031514</v>
      </c>
      <c r="AA11" s="11">
        <f t="shared" si="4"/>
        <v>57.09327392755235</v>
      </c>
    </row>
    <row r="12" spans="1:27" ht="12.75">
      <c r="A12" s="16">
        <f t="shared" si="5"/>
        <v>10</v>
      </c>
      <c r="B12" s="3">
        <f t="shared" si="1"/>
        <v>1.2</v>
      </c>
      <c r="C12" s="11">
        <f t="shared" si="2"/>
        <v>70.30888960205392</v>
      </c>
      <c r="D12" s="11">
        <f t="shared" si="3"/>
        <v>69.93726084183675</v>
      </c>
      <c r="E12" s="11">
        <f t="shared" si="3"/>
        <v>69.57034220532319</v>
      </c>
      <c r="F12" s="11">
        <f t="shared" si="3"/>
        <v>69.20804471032747</v>
      </c>
      <c r="G12" s="11">
        <f t="shared" si="3"/>
        <v>68.85028160200251</v>
      </c>
      <c r="H12" s="11">
        <f t="shared" si="3"/>
        <v>68.4969682835821</v>
      </c>
      <c r="I12" s="11">
        <f t="shared" si="3"/>
        <v>68.14802224969098</v>
      </c>
      <c r="J12" s="11">
        <f t="shared" si="3"/>
        <v>67.80336302211303</v>
      </c>
      <c r="K12" s="11">
        <f t="shared" si="3"/>
        <v>67.4629120879121</v>
      </c>
      <c r="L12" s="11">
        <f t="shared" si="3"/>
        <v>67.12659283980584</v>
      </c>
      <c r="M12" s="11">
        <f t="shared" si="3"/>
        <v>66.79433051869724</v>
      </c>
      <c r="N12" s="11">
        <f t="shared" si="3"/>
        <v>66.4660521582734</v>
      </c>
      <c r="O12" s="11">
        <f t="shared" si="3"/>
        <v>66.14168653158524</v>
      </c>
      <c r="P12" s="11">
        <f t="shared" si="3"/>
        <v>65.82116409952609</v>
      </c>
      <c r="Q12" s="11">
        <f t="shared" si="3"/>
        <v>65.50441696113074</v>
      </c>
      <c r="R12" s="11">
        <f t="shared" si="3"/>
        <v>65.19137880562062</v>
      </c>
      <c r="S12" s="11">
        <f t="shared" si="3"/>
        <v>64.8819848661234</v>
      </c>
      <c r="T12" s="11">
        <f t="shared" si="4"/>
        <v>64.57617187500001</v>
      </c>
      <c r="U12" s="11">
        <f t="shared" si="4"/>
        <v>64.27387802071347</v>
      </c>
      <c r="V12" s="11">
        <f t="shared" si="4"/>
        <v>63.975042906178494</v>
      </c>
      <c r="W12" s="11">
        <f t="shared" si="4"/>
        <v>63.67960750853243</v>
      </c>
      <c r="X12" s="11">
        <f t="shared" si="4"/>
        <v>63.3875141402715</v>
      </c>
      <c r="Y12" s="11">
        <f t="shared" si="4"/>
        <v>63.09870641169855</v>
      </c>
      <c r="Z12" s="11">
        <f t="shared" si="4"/>
        <v>62.813129194630875</v>
      </c>
      <c r="AA12" s="11">
        <f t="shared" si="4"/>
        <v>62.53072858731925</v>
      </c>
    </row>
    <row r="13" spans="1:27" ht="12.75">
      <c r="A13" s="16">
        <f t="shared" si="5"/>
        <v>11</v>
      </c>
      <c r="B13" s="3">
        <f t="shared" si="1"/>
        <v>1.0909090909090908</v>
      </c>
      <c r="C13" s="11">
        <f t="shared" si="2"/>
        <v>76.25048590645284</v>
      </c>
      <c r="D13" s="11">
        <f t="shared" si="3"/>
        <v>75.84745189889337</v>
      </c>
      <c r="E13" s="11">
        <f t="shared" si="3"/>
        <v>75.44952605366036</v>
      </c>
      <c r="F13" s="11">
        <f t="shared" si="3"/>
        <v>75.05661186894669</v>
      </c>
      <c r="G13" s="11">
        <f t="shared" si="3"/>
        <v>74.66861525850976</v>
      </c>
      <c r="H13" s="11">
        <f t="shared" si="3"/>
        <v>74.28544447656087</v>
      </c>
      <c r="I13" s="11">
        <f t="shared" si="3"/>
        <v>73.90701004543952</v>
      </c>
      <c r="J13" s="11">
        <f t="shared" si="3"/>
        <v>73.53322468595357</v>
      </c>
      <c r="K13" s="11">
        <f t="shared" si="3"/>
        <v>73.16400325027087</v>
      </c>
      <c r="L13" s="11">
        <f t="shared" si="3"/>
        <v>72.7992626572542</v>
      </c>
      <c r="M13" s="11">
        <f t="shared" si="3"/>
        <v>72.43892183013644</v>
      </c>
      <c r="N13" s="11">
        <f t="shared" si="3"/>
        <v>72.08290163643734</v>
      </c>
      <c r="O13" s="11">
        <f t="shared" si="3"/>
        <v>71.73112483002905</v>
      </c>
      <c r="P13" s="11">
        <f t="shared" si="3"/>
        <v>71.38351599526068</v>
      </c>
      <c r="Q13" s="11">
        <f t="shared" si="3"/>
        <v>71.04000149305729</v>
      </c>
      <c r="R13" s="11">
        <f t="shared" si="3"/>
        <v>70.7005094089125</v>
      </c>
      <c r="S13" s="11">
        <f t="shared" si="3"/>
        <v>70.36496950269722</v>
      </c>
      <c r="T13" s="11">
        <f t="shared" si="4"/>
        <v>70.03331316021128</v>
      </c>
      <c r="U13" s="11">
        <f t="shared" si="4"/>
        <v>69.70547334640756</v>
      </c>
      <c r="V13" s="11">
        <f t="shared" si="4"/>
        <v>69.38138456022175</v>
      </c>
      <c r="W13" s="11">
        <f t="shared" si="4"/>
        <v>69.06098279094361</v>
      </c>
      <c r="X13" s="11">
        <f t="shared" si="4"/>
        <v>68.7442054760691</v>
      </c>
      <c r="Y13" s="11">
        <f t="shared" si="4"/>
        <v>68.43099146057449</v>
      </c>
      <c r="Z13" s="11">
        <f t="shared" si="4"/>
        <v>68.12128095755743</v>
      </c>
      <c r="AA13" s="11">
        <f t="shared" si="4"/>
        <v>67.8150155101913</v>
      </c>
    </row>
    <row r="14" spans="1:27" ht="12.75">
      <c r="A14" s="16">
        <f t="shared" si="5"/>
        <v>12</v>
      </c>
      <c r="B14" s="3">
        <f t="shared" si="1"/>
        <v>1</v>
      </c>
      <c r="C14" s="11">
        <f t="shared" si="2"/>
        <v>82.0270378690629</v>
      </c>
      <c r="D14" s="11">
        <f t="shared" si="3"/>
        <v>81.59347098214286</v>
      </c>
      <c r="E14" s="11">
        <f t="shared" si="3"/>
        <v>81.16539923954372</v>
      </c>
      <c r="F14" s="11">
        <f t="shared" si="3"/>
        <v>80.74271882871535</v>
      </c>
      <c r="G14" s="11">
        <f t="shared" si="3"/>
        <v>80.32532853566958</v>
      </c>
      <c r="H14" s="11">
        <f t="shared" si="3"/>
        <v>79.91312966417911</v>
      </c>
      <c r="I14" s="11">
        <f t="shared" si="3"/>
        <v>79.50602595797281</v>
      </c>
      <c r="J14" s="11">
        <f t="shared" si="3"/>
        <v>79.10392352579852</v>
      </c>
      <c r="K14" s="11">
        <f t="shared" si="3"/>
        <v>78.70673076923076</v>
      </c>
      <c r="L14" s="11">
        <f t="shared" si="3"/>
        <v>78.3143583131068</v>
      </c>
      <c r="M14" s="11">
        <f t="shared" si="3"/>
        <v>77.92671893848011</v>
      </c>
      <c r="N14" s="11">
        <f t="shared" si="3"/>
        <v>77.5437275179856</v>
      </c>
      <c r="O14" s="11">
        <f t="shared" si="3"/>
        <v>77.1653009535161</v>
      </c>
      <c r="P14" s="11">
        <f t="shared" si="3"/>
        <v>76.79135811611374</v>
      </c>
      <c r="Q14" s="11">
        <f t="shared" si="3"/>
        <v>76.42181978798587</v>
      </c>
      <c r="R14" s="11">
        <f t="shared" si="3"/>
        <v>76.05660860655738</v>
      </c>
      <c r="S14" s="11">
        <f t="shared" si="3"/>
        <v>75.6956490104773</v>
      </c>
      <c r="T14" s="11">
        <f t="shared" si="4"/>
        <v>75.3388671875</v>
      </c>
      <c r="U14" s="11">
        <f t="shared" si="4"/>
        <v>74.9861910241657</v>
      </c>
      <c r="V14" s="11">
        <f t="shared" si="4"/>
        <v>74.63755005720824</v>
      </c>
      <c r="W14" s="11">
        <f t="shared" si="4"/>
        <v>74.29287542662117</v>
      </c>
      <c r="X14" s="11">
        <f t="shared" si="4"/>
        <v>73.95209983031674</v>
      </c>
      <c r="Y14" s="11">
        <f t="shared" si="4"/>
        <v>73.61515748031498</v>
      </c>
      <c r="Z14" s="11">
        <f t="shared" si="4"/>
        <v>73.28198406040268</v>
      </c>
      <c r="AA14" s="11">
        <f t="shared" si="4"/>
        <v>72.9525166852058</v>
      </c>
    </row>
    <row r="15" spans="1:27" ht="12.75">
      <c r="A15" s="16">
        <f t="shared" si="5"/>
        <v>13</v>
      </c>
      <c r="B15" s="3">
        <f t="shared" si="1"/>
        <v>0.9230769230769231</v>
      </c>
      <c r="C15" s="11">
        <f t="shared" si="2"/>
        <v>87.64532813406721</v>
      </c>
      <c r="D15" s="11">
        <f t="shared" si="3"/>
        <v>87.18206488502936</v>
      </c>
      <c r="E15" s="11">
        <f t="shared" si="3"/>
        <v>86.7246731600604</v>
      </c>
      <c r="F15" s="11">
        <f t="shared" si="3"/>
        <v>86.27304203616163</v>
      </c>
      <c r="G15" s="11">
        <f t="shared" si="3"/>
        <v>85.82706336687983</v>
      </c>
      <c r="H15" s="11">
        <f t="shared" si="3"/>
        <v>85.3866316959722</v>
      </c>
      <c r="I15" s="11">
        <f t="shared" si="3"/>
        <v>84.95164417427233</v>
      </c>
      <c r="J15" s="11">
        <f t="shared" si="3"/>
        <v>84.52200047962035</v>
      </c>
      <c r="K15" s="11">
        <f t="shared" si="3"/>
        <v>84.09760273972603</v>
      </c>
      <c r="L15" s="11">
        <f t="shared" si="3"/>
        <v>83.67835545784014</v>
      </c>
      <c r="M15" s="11">
        <f t="shared" si="3"/>
        <v>83.26416544111572</v>
      </c>
      <c r="N15" s="11">
        <f t="shared" si="3"/>
        <v>82.85494173154628</v>
      </c>
      <c r="O15" s="11">
        <f t="shared" si="3"/>
        <v>82.45059553937337</v>
      </c>
      <c r="P15" s="11">
        <f t="shared" si="3"/>
        <v>82.05104017886127</v>
      </c>
      <c r="Q15" s="11">
        <f t="shared" si="3"/>
        <v>81.65619100634106</v>
      </c>
      <c r="R15" s="11">
        <f t="shared" si="3"/>
        <v>81.26596536043118</v>
      </c>
      <c r="S15" s="11">
        <f t="shared" si="3"/>
        <v>80.88028250434562</v>
      </c>
      <c r="T15" s="11">
        <f t="shared" si="4"/>
        <v>80.4990635702055</v>
      </c>
      <c r="U15" s="11">
        <f t="shared" si="4"/>
        <v>80.12223150527294</v>
      </c>
      <c r="V15" s="11">
        <f t="shared" si="4"/>
        <v>79.74971102003072</v>
      </c>
      <c r="W15" s="11">
        <f t="shared" si="4"/>
        <v>79.38142853803356</v>
      </c>
      <c r="X15" s="11">
        <f t="shared" si="4"/>
        <v>79.01731214746174</v>
      </c>
      <c r="Y15" s="11">
        <f t="shared" si="4"/>
        <v>78.65729155430915</v>
      </c>
      <c r="Z15" s="11">
        <f t="shared" si="4"/>
        <v>78.3012980371426</v>
      </c>
      <c r="AA15" s="11">
        <f t="shared" si="4"/>
        <v>77.94926440337058</v>
      </c>
    </row>
    <row r="16" spans="1:27" ht="12.75">
      <c r="A16" s="16">
        <f t="shared" si="5"/>
        <v>14</v>
      </c>
      <c r="B16" s="3">
        <f t="shared" si="1"/>
        <v>0.8571428571428571</v>
      </c>
      <c r="C16" s="11">
        <f t="shared" si="2"/>
        <v>93.11177271623356</v>
      </c>
      <c r="D16" s="11">
        <f t="shared" si="3"/>
        <v>92.61961570945945</v>
      </c>
      <c r="E16" s="11">
        <f t="shared" si="3"/>
        <v>92.13369643407664</v>
      </c>
      <c r="F16" s="11">
        <f t="shared" si="3"/>
        <v>91.65389704881203</v>
      </c>
      <c r="G16" s="11">
        <f t="shared" si="3"/>
        <v>91.18010266211141</v>
      </c>
      <c r="H16" s="11">
        <f t="shared" si="3"/>
        <v>90.71220124041953</v>
      </c>
      <c r="I16" s="11">
        <f t="shared" si="3"/>
        <v>90.25008351986102</v>
      </c>
      <c r="J16" s="11">
        <f t="shared" si="3"/>
        <v>89.7936429211767</v>
      </c>
      <c r="K16" s="11">
        <f t="shared" si="3"/>
        <v>89.34277546777547</v>
      </c>
      <c r="L16" s="11">
        <f t="shared" si="3"/>
        <v>88.89737970676988</v>
      </c>
      <c r="M16" s="11">
        <f t="shared" si="3"/>
        <v>88.45735663286929</v>
      </c>
      <c r="N16" s="11">
        <f t="shared" si="3"/>
        <v>88.0226096150107</v>
      </c>
      <c r="O16" s="11">
        <f t="shared" si="3"/>
        <v>87.59304432561287</v>
      </c>
      <c r="P16" s="11">
        <f t="shared" si="3"/>
        <v>87.16856867234533</v>
      </c>
      <c r="Q16" s="11">
        <f t="shared" si="3"/>
        <v>86.74909273230827</v>
      </c>
      <c r="R16" s="11">
        <f t="shared" si="3"/>
        <v>86.33452868852459</v>
      </c>
      <c r="S16" s="11">
        <f t="shared" si="3"/>
        <v>85.92479076864991</v>
      </c>
      <c r="T16" s="11">
        <f t="shared" si="4"/>
        <v>85.5197951858108</v>
      </c>
      <c r="U16" s="11">
        <f t="shared" si="4"/>
        <v>85.11946008148539</v>
      </c>
      <c r="V16" s="11">
        <f t="shared" si="4"/>
        <v>84.72370547034447</v>
      </c>
      <c r="W16" s="11">
        <f t="shared" si="4"/>
        <v>84.33245318697537</v>
      </c>
      <c r="X16" s="11">
        <f t="shared" si="4"/>
        <v>83.9456268344136</v>
      </c>
      <c r="Y16" s="11">
        <f t="shared" si="4"/>
        <v>83.56315173441159</v>
      </c>
      <c r="Z16" s="11">
        <f t="shared" si="4"/>
        <v>83.18495487937602</v>
      </c>
      <c r="AA16" s="11">
        <f t="shared" si="4"/>
        <v>82.81096488590927</v>
      </c>
    </row>
    <row r="17" spans="1:27" ht="12.75">
      <c r="A17" s="16">
        <f t="shared" si="5"/>
        <v>15</v>
      </c>
      <c r="B17" s="3">
        <f t="shared" si="1"/>
        <v>0.8</v>
      </c>
      <c r="C17" s="11">
        <f t="shared" si="2"/>
        <v>98.43244544287549</v>
      </c>
      <c r="D17" s="11">
        <f t="shared" si="3"/>
        <v>97.91216517857143</v>
      </c>
      <c r="E17" s="11">
        <f t="shared" si="3"/>
        <v>97.39847908745246</v>
      </c>
      <c r="F17" s="11">
        <f t="shared" si="3"/>
        <v>96.89126259445842</v>
      </c>
      <c r="G17" s="11">
        <f t="shared" si="3"/>
        <v>96.3903942428035</v>
      </c>
      <c r="H17" s="11">
        <f t="shared" si="3"/>
        <v>95.89575559701493</v>
      </c>
      <c r="I17" s="11">
        <f t="shared" si="3"/>
        <v>95.40723114956737</v>
      </c>
      <c r="J17" s="11">
        <f t="shared" si="3"/>
        <v>94.92470823095823</v>
      </c>
      <c r="K17" s="11">
        <f t="shared" si="3"/>
        <v>94.44807692307693</v>
      </c>
      <c r="L17" s="11">
        <f t="shared" si="3"/>
        <v>93.97722997572816</v>
      </c>
      <c r="M17" s="11">
        <f t="shared" si="3"/>
        <v>93.51206272617613</v>
      </c>
      <c r="N17" s="11">
        <f t="shared" si="3"/>
        <v>93.05247302158273</v>
      </c>
      <c r="O17" s="11">
        <f t="shared" si="3"/>
        <v>92.59836114421931</v>
      </c>
      <c r="P17" s="11">
        <f t="shared" si="3"/>
        <v>92.14962973933649</v>
      </c>
      <c r="Q17" s="11">
        <f t="shared" si="3"/>
        <v>91.70618374558303</v>
      </c>
      <c r="R17" s="11">
        <f t="shared" si="3"/>
        <v>91.26793032786884</v>
      </c>
      <c r="S17" s="11">
        <f t="shared" si="3"/>
        <v>90.83477881257276</v>
      </c>
      <c r="T17" s="11">
        <f t="shared" si="4"/>
        <v>90.406640625</v>
      </c>
      <c r="U17" s="11">
        <f t="shared" si="4"/>
        <v>89.98342922899884</v>
      </c>
      <c r="V17" s="11">
        <f t="shared" si="4"/>
        <v>89.56506006864988</v>
      </c>
      <c r="W17" s="11">
        <f t="shared" si="4"/>
        <v>89.1514505119454</v>
      </c>
      <c r="X17" s="11">
        <f t="shared" si="4"/>
        <v>88.7425197963801</v>
      </c>
      <c r="Y17" s="11">
        <f t="shared" si="4"/>
        <v>88.33818897637796</v>
      </c>
      <c r="Z17" s="11">
        <f t="shared" si="4"/>
        <v>87.93838087248322</v>
      </c>
      <c r="AA17" s="11">
        <f t="shared" si="4"/>
        <v>87.54302002224695</v>
      </c>
    </row>
    <row r="18" spans="1:27" ht="12.75">
      <c r="A18" s="16">
        <f t="shared" si="5"/>
        <v>16</v>
      </c>
      <c r="B18" s="3">
        <f t="shared" si="1"/>
        <v>0.75</v>
      </c>
      <c r="C18" s="11">
        <f t="shared" si="2"/>
        <v>103.61310046618472</v>
      </c>
      <c r="D18" s="11">
        <f t="shared" si="3"/>
        <v>103.0654370300752</v>
      </c>
      <c r="E18" s="11">
        <f t="shared" si="3"/>
        <v>102.52471482889734</v>
      </c>
      <c r="F18" s="11">
        <f t="shared" si="3"/>
        <v>101.99080273100888</v>
      </c>
      <c r="G18" s="11">
        <f t="shared" si="3"/>
        <v>101.46357288716159</v>
      </c>
      <c r="H18" s="11">
        <f t="shared" si="3"/>
        <v>100.94290062843677</v>
      </c>
      <c r="I18" s="11">
        <f t="shared" si="3"/>
        <v>100.42866436796567</v>
      </c>
      <c r="J18" s="11">
        <f t="shared" si="3"/>
        <v>99.92074550627184</v>
      </c>
      <c r="K18" s="11">
        <f t="shared" si="3"/>
        <v>99.41902834008098</v>
      </c>
      <c r="L18" s="11">
        <f t="shared" si="3"/>
        <v>98.9233999744507</v>
      </c>
      <c r="M18" s="11">
        <f t="shared" si="3"/>
        <v>98.43375023808014</v>
      </c>
      <c r="N18" s="11">
        <f t="shared" si="3"/>
        <v>97.94997160166605</v>
      </c>
      <c r="O18" s="11">
        <f t="shared" si="3"/>
        <v>97.47195909917824</v>
      </c>
      <c r="P18" s="11">
        <f t="shared" si="3"/>
        <v>96.99961025193316</v>
      </c>
      <c r="Q18" s="11">
        <f t="shared" si="3"/>
        <v>96.53282499535057</v>
      </c>
      <c r="R18" s="11">
        <f t="shared" si="3"/>
        <v>96.07150560828302</v>
      </c>
      <c r="S18" s="11">
        <f t="shared" si="3"/>
        <v>95.61555664481345</v>
      </c>
      <c r="T18" s="11">
        <f t="shared" si="4"/>
        <v>95.16488486842107</v>
      </c>
      <c r="U18" s="11">
        <f t="shared" si="4"/>
        <v>94.71939918841984</v>
      </c>
      <c r="V18" s="11">
        <f t="shared" si="4"/>
        <v>94.27901059857884</v>
      </c>
      <c r="W18" s="11">
        <f t="shared" si="4"/>
        <v>93.84363211783726</v>
      </c>
      <c r="X18" s="11">
        <f t="shared" si="4"/>
        <v>93.41317873303169</v>
      </c>
      <c r="Y18" s="11">
        <f t="shared" si="4"/>
        <v>92.98756734355575</v>
      </c>
      <c r="Z18" s="11">
        <f t="shared" si="4"/>
        <v>92.56671670787709</v>
      </c>
      <c r="AA18" s="11">
        <f t="shared" si="4"/>
        <v>92.1505473918389</v>
      </c>
    </row>
    <row r="19" spans="1:27" ht="12.75">
      <c r="A19" s="16">
        <f t="shared" si="5"/>
        <v>17</v>
      </c>
      <c r="B19" s="3">
        <f t="shared" si="1"/>
        <v>0.7058823529411765</v>
      </c>
      <c r="C19" s="11">
        <f t="shared" si="2"/>
        <v>108.65919302135605</v>
      </c>
      <c r="D19" s="11">
        <f t="shared" si="3"/>
        <v>108.08485766465675</v>
      </c>
      <c r="E19" s="11">
        <f t="shared" si="3"/>
        <v>107.51780159004491</v>
      </c>
      <c r="F19" s="11">
        <f t="shared" si="3"/>
        <v>106.95788727959695</v>
      </c>
      <c r="G19" s="11">
        <f t="shared" si="3"/>
        <v>106.40498065764021</v>
      </c>
      <c r="H19" s="11">
        <f t="shared" si="3"/>
        <v>105.85895098371776</v>
      </c>
      <c r="I19" s="11">
        <f t="shared" si="3"/>
        <v>105.31967074952242</v>
      </c>
      <c r="J19" s="11">
        <f t="shared" si="3"/>
        <v>104.78701557962921</v>
      </c>
      <c r="K19" s="11">
        <f t="shared" si="3"/>
        <v>104.26086413586413</v>
      </c>
      <c r="L19" s="11">
        <f t="shared" si="3"/>
        <v>103.74109802515444</v>
      </c>
      <c r="M19" s="11">
        <f t="shared" si="3"/>
        <v>103.22760171071387</v>
      </c>
      <c r="N19" s="11">
        <f t="shared" si="3"/>
        <v>102.7202624264225</v>
      </c>
      <c r="O19" s="11">
        <f t="shared" si="3"/>
        <v>102.21897009426804</v>
      </c>
      <c r="P19" s="11">
        <f t="shared" si="3"/>
        <v>101.72361724472209</v>
      </c>
      <c r="Q19" s="11">
        <f t="shared" si="3"/>
        <v>101.23409893992931</v>
      </c>
      <c r="R19" s="11">
        <f t="shared" si="3"/>
        <v>100.75031269959547</v>
      </c>
      <c r="S19" s="11">
        <f t="shared" si="3"/>
        <v>100.27215842946342</v>
      </c>
      <c r="T19" s="11">
        <f t="shared" si="4"/>
        <v>99.79953835227272</v>
      </c>
      <c r="U19" s="11">
        <f t="shared" si="4"/>
        <v>99.3323569411026</v>
      </c>
      <c r="V19" s="11">
        <f t="shared" si="4"/>
        <v>98.87052085500311</v>
      </c>
      <c r="W19" s="11">
        <f t="shared" si="4"/>
        <v>98.41393887682283</v>
      </c>
      <c r="X19" s="11">
        <f t="shared" si="4"/>
        <v>97.96252185314684</v>
      </c>
      <c r="Y19" s="11">
        <f t="shared" si="4"/>
        <v>97.51618263626138</v>
      </c>
      <c r="Z19" s="11">
        <f t="shared" si="4"/>
        <v>97.07483602806589</v>
      </c>
      <c r="AA19" s="11">
        <f t="shared" si="4"/>
        <v>96.638398725857</v>
      </c>
    </row>
    <row r="20" spans="1:27" ht="12.75">
      <c r="A20" s="16">
        <f t="shared" si="5"/>
        <v>18</v>
      </c>
      <c r="B20" s="3">
        <f t="shared" si="1"/>
        <v>0.6666666666666666</v>
      </c>
      <c r="C20" s="11">
        <f t="shared" si="2"/>
        <v>113.57589858793325</v>
      </c>
      <c r="D20" s="11">
        <f t="shared" si="3"/>
        <v>112.97557520604396</v>
      </c>
      <c r="E20" s="11">
        <f t="shared" si="3"/>
        <v>112.38286048552206</v>
      </c>
      <c r="F20" s="11">
        <f t="shared" si="3"/>
        <v>111.79761068591357</v>
      </c>
      <c r="G20" s="11">
        <f t="shared" si="3"/>
        <v>111.21968566477327</v>
      </c>
      <c r="H20" s="11">
        <f t="shared" si="3"/>
        <v>110.64894876578646</v>
      </c>
      <c r="I20" s="11">
        <f t="shared" si="3"/>
        <v>110.08526671103927</v>
      </c>
      <c r="J20" s="11">
        <f t="shared" si="3"/>
        <v>109.52850949725949</v>
      </c>
      <c r="K20" s="11">
        <f t="shared" si="3"/>
        <v>108.97855029585799</v>
      </c>
      <c r="L20" s="11">
        <f t="shared" si="3"/>
        <v>108.4352653566094</v>
      </c>
      <c r="M20" s="11">
        <f t="shared" si="3"/>
        <v>107.89853391481859</v>
      </c>
      <c r="N20" s="11">
        <f t="shared" si="3"/>
        <v>107.36823810182622</v>
      </c>
      <c r="O20" s="11">
        <f t="shared" si="3"/>
        <v>106.84426285871459</v>
      </c>
      <c r="P20" s="11">
        <f t="shared" si="3"/>
        <v>106.32649585308056</v>
      </c>
      <c r="Q20" s="11">
        <f t="shared" si="3"/>
        <v>105.81482739874966</v>
      </c>
      <c r="R20" s="11">
        <f t="shared" si="3"/>
        <v>105.3091503783102</v>
      </c>
      <c r="S20" s="11">
        <f t="shared" si="3"/>
        <v>104.80936016835318</v>
      </c>
      <c r="T20" s="11">
        <f t="shared" si="4"/>
        <v>104.3153545673077</v>
      </c>
      <c r="U20" s="11">
        <f t="shared" si="4"/>
        <v>103.82703372576789</v>
      </c>
      <c r="V20" s="11">
        <f t="shared" si="4"/>
        <v>103.3443000792114</v>
      </c>
      <c r="W20" s="11">
        <f t="shared" si="4"/>
        <v>102.8670582830139</v>
      </c>
      <c r="X20" s="11">
        <f t="shared" si="4"/>
        <v>102.39521514966933</v>
      </c>
      <c r="Y20" s="11">
        <f t="shared" si="4"/>
        <v>101.9286795881284</v>
      </c>
      <c r="Z20" s="11">
        <f t="shared" si="4"/>
        <v>101.46736254517295</v>
      </c>
      <c r="AA20" s="11">
        <f t="shared" si="4"/>
        <v>101.01117694874647</v>
      </c>
    </row>
    <row r="21" spans="1:27" ht="12.75">
      <c r="A21" s="16">
        <f t="shared" si="5"/>
        <v>19</v>
      </c>
      <c r="B21" s="3">
        <f t="shared" si="1"/>
        <v>0.631578947368421</v>
      </c>
      <c r="C21" s="11">
        <f t="shared" si="2"/>
        <v>118.36813059586294</v>
      </c>
      <c r="D21" s="11">
        <f t="shared" si="3"/>
        <v>117.74247711347199</v>
      </c>
      <c r="E21" s="11">
        <f t="shared" si="3"/>
        <v>117.12475333301248</v>
      </c>
      <c r="F21" s="11">
        <f t="shared" si="3"/>
        <v>116.5148094490323</v>
      </c>
      <c r="G21" s="11">
        <f t="shared" si="3"/>
        <v>115.91249940590295</v>
      </c>
      <c r="H21" s="11">
        <f t="shared" si="3"/>
        <v>115.31768078122049</v>
      </c>
      <c r="I21" s="11">
        <f t="shared" si="3"/>
        <v>114.7302146735304</v>
      </c>
      <c r="J21" s="11">
        <f t="shared" si="3"/>
        <v>114.14996559419029</v>
      </c>
      <c r="K21" s="11">
        <f t="shared" si="3"/>
        <v>113.57680136319378</v>
      </c>
      <c r="L21" s="11">
        <f t="shared" si="3"/>
        <v>113.01059300878704</v>
      </c>
      <c r="M21" s="11">
        <f t="shared" si="3"/>
        <v>112.45121467071813</v>
      </c>
      <c r="N21" s="11">
        <f t="shared" si="3"/>
        <v>111.8985435069666</v>
      </c>
      <c r="O21" s="11">
        <f t="shared" si="3"/>
        <v>111.35245960380804</v>
      </c>
      <c r="P21" s="11">
        <f t="shared" si="3"/>
        <v>110.81284588907555</v>
      </c>
      <c r="Q21" s="11">
        <f t="shared" si="3"/>
        <v>110.27958804848593</v>
      </c>
      <c r="R21" s="11">
        <f t="shared" si="3"/>
        <v>109.75257444490559</v>
      </c>
      <c r="S21" s="11">
        <f t="shared" si="3"/>
        <v>109.23169604043561</v>
      </c>
      <c r="T21" s="11">
        <f t="shared" si="4"/>
        <v>108.71684632120255</v>
      </c>
      <c r="U21" s="11">
        <f t="shared" si="4"/>
        <v>108.20792122474546</v>
      </c>
      <c r="V21" s="11">
        <f t="shared" si="4"/>
        <v>107.70481906989544</v>
      </c>
      <c r="W21" s="11">
        <f t="shared" si="4"/>
        <v>107.20744048904827</v>
      </c>
      <c r="X21" s="11">
        <f t="shared" si="4"/>
        <v>106.71568836273558</v>
      </c>
      <c r="Y21" s="11">
        <f t="shared" si="4"/>
        <v>106.22946775640389</v>
      </c>
      <c r="Z21" s="11">
        <f t="shared" si="4"/>
        <v>105.74868585931527</v>
      </c>
      <c r="AA21" s="11">
        <f t="shared" si="4"/>
        <v>105.27325192548683</v>
      </c>
    </row>
    <row r="22" spans="1:27" ht="12.75">
      <c r="A22" s="16">
        <f t="shared" si="5"/>
        <v>20</v>
      </c>
      <c r="B22" s="3">
        <f t="shared" si="1"/>
        <v>0.6</v>
      </c>
      <c r="C22" s="11">
        <f t="shared" si="2"/>
        <v>123.04055680359436</v>
      </c>
      <c r="D22" s="11">
        <f t="shared" si="3"/>
        <v>122.39020647321429</v>
      </c>
      <c r="E22" s="11">
        <f t="shared" si="3"/>
        <v>121.74809885931558</v>
      </c>
      <c r="F22" s="11">
        <f t="shared" si="3"/>
        <v>121.11407824307304</v>
      </c>
      <c r="G22" s="11">
        <f t="shared" si="3"/>
        <v>120.48799280350437</v>
      </c>
      <c r="H22" s="11">
        <f t="shared" si="3"/>
        <v>119.86969449626865</v>
      </c>
      <c r="I22" s="11">
        <f t="shared" si="3"/>
        <v>119.25903893695921</v>
      </c>
      <c r="J22" s="11">
        <f t="shared" si="3"/>
        <v>118.65588528869779</v>
      </c>
      <c r="K22" s="11">
        <f t="shared" si="3"/>
        <v>118.06009615384616</v>
      </c>
      <c r="L22" s="11">
        <f t="shared" si="3"/>
        <v>117.47153746966019</v>
      </c>
      <c r="M22" s="11">
        <f t="shared" si="3"/>
        <v>116.89007840772015</v>
      </c>
      <c r="N22" s="11">
        <f t="shared" si="3"/>
        <v>116.31559127697842</v>
      </c>
      <c r="O22" s="11">
        <f t="shared" si="3"/>
        <v>115.74795143027414</v>
      </c>
      <c r="P22" s="11">
        <f t="shared" si="3"/>
        <v>115.18703717417061</v>
      </c>
      <c r="Q22" s="11">
        <f t="shared" si="3"/>
        <v>114.63272968197879</v>
      </c>
      <c r="R22" s="11">
        <f t="shared" si="3"/>
        <v>114.08491290983606</v>
      </c>
      <c r="S22" s="11">
        <f t="shared" si="3"/>
        <v>113.54347351571596</v>
      </c>
      <c r="T22" s="11">
        <f t="shared" si="4"/>
        <v>113.00830078125001</v>
      </c>
      <c r="U22" s="11">
        <f t="shared" si="4"/>
        <v>112.47928653624855</v>
      </c>
      <c r="V22" s="11">
        <f t="shared" si="4"/>
        <v>111.95632508581235</v>
      </c>
      <c r="W22" s="11">
        <f t="shared" si="4"/>
        <v>111.43931313993174</v>
      </c>
      <c r="X22" s="11">
        <f t="shared" si="4"/>
        <v>110.92814974547512</v>
      </c>
      <c r="Y22" s="11">
        <f t="shared" si="4"/>
        <v>110.42273622047244</v>
      </c>
      <c r="Z22" s="11">
        <f t="shared" si="4"/>
        <v>109.92297609060404</v>
      </c>
      <c r="AA22" s="11">
        <f t="shared" si="4"/>
        <v>109.42877502780867</v>
      </c>
    </row>
    <row r="23" spans="1:27" ht="12.75">
      <c r="A23" s="16">
        <f t="shared" si="5"/>
        <v>21</v>
      </c>
      <c r="B23" s="3">
        <f t="shared" si="1"/>
        <v>0.5714285714285714</v>
      </c>
      <c r="C23" s="11">
        <f t="shared" si="2"/>
        <v>127.59761446298674</v>
      </c>
      <c r="D23" s="11">
        <f t="shared" si="3"/>
        <v>126.92317708333334</v>
      </c>
      <c r="E23" s="11">
        <f t="shared" si="3"/>
        <v>126.2572877059569</v>
      </c>
      <c r="F23" s="11">
        <f t="shared" si="3"/>
        <v>125.59978484466835</v>
      </c>
      <c r="G23" s="11">
        <f t="shared" si="3"/>
        <v>124.95051105548602</v>
      </c>
      <c r="H23" s="11">
        <f t="shared" si="3"/>
        <v>124.30931281094529</v>
      </c>
      <c r="I23" s="11">
        <f t="shared" si="3"/>
        <v>123.67604037906881</v>
      </c>
      <c r="J23" s="11">
        <f t="shared" si="3"/>
        <v>123.05054770679772</v>
      </c>
      <c r="K23" s="11">
        <f t="shared" si="3"/>
        <v>122.4326923076923</v>
      </c>
      <c r="L23" s="11">
        <f t="shared" si="3"/>
        <v>121.8223351537217</v>
      </c>
      <c r="M23" s="11">
        <f t="shared" si="3"/>
        <v>121.21934057096904</v>
      </c>
      <c r="N23" s="11">
        <f t="shared" si="3"/>
        <v>120.62357613908874</v>
      </c>
      <c r="O23" s="11">
        <f t="shared" si="3"/>
        <v>120.03491259435837</v>
      </c>
      <c r="P23" s="11">
        <f t="shared" si="3"/>
        <v>119.45322373617695</v>
      </c>
      <c r="Q23" s="11">
        <f t="shared" si="3"/>
        <v>118.8783863368669</v>
      </c>
      <c r="R23" s="11">
        <f t="shared" si="3"/>
        <v>118.3102800546448</v>
      </c>
      <c r="S23" s="11">
        <f aca="true" t="shared" si="6" ref="S23:AA38">(10.5*$G$3/($B23+0.2))*(($G$4+($G$5*S$7))/($G$4+S$7))/2000</f>
        <v>117.74878734963137</v>
      </c>
      <c r="T23" s="11">
        <f t="shared" si="4"/>
        <v>117.1937934027778</v>
      </c>
      <c r="U23" s="11">
        <f t="shared" si="4"/>
        <v>116.64518603759109</v>
      </c>
      <c r="V23" s="11">
        <f t="shared" si="4"/>
        <v>116.10285564454614</v>
      </c>
      <c r="W23" s="11">
        <f t="shared" si="4"/>
        <v>115.56669510807735</v>
      </c>
      <c r="X23" s="11">
        <f t="shared" si="4"/>
        <v>115.03659973604827</v>
      </c>
      <c r="Y23" s="11">
        <f t="shared" si="4"/>
        <v>114.51246719160108</v>
      </c>
      <c r="Z23" s="11">
        <f t="shared" si="4"/>
        <v>113.99419742729307</v>
      </c>
      <c r="AA23" s="11">
        <f t="shared" si="4"/>
        <v>113.48169262143122</v>
      </c>
    </row>
    <row r="24" spans="1:27" ht="12.75">
      <c r="A24" s="16">
        <f t="shared" si="5"/>
        <v>22</v>
      </c>
      <c r="B24" s="3">
        <f t="shared" si="1"/>
        <v>0.5454545454545454</v>
      </c>
      <c r="C24" s="11">
        <f t="shared" si="2"/>
        <v>132.04352437458905</v>
      </c>
      <c r="D24" s="11">
        <f aca="true" t="shared" si="7" ref="D24:R24">(10.5*$G$3/($B24+0.2))*(($G$4+($G$5*D$7))/($G$4+D$7))/2000</f>
        <v>131.345587434669</v>
      </c>
      <c r="E24" s="11">
        <f t="shared" si="7"/>
        <v>130.65649633682648</v>
      </c>
      <c r="F24" s="11">
        <f t="shared" si="7"/>
        <v>129.97608396817594</v>
      </c>
      <c r="G24" s="11">
        <f t="shared" si="7"/>
        <v>129.30418739888276</v>
      </c>
      <c r="H24" s="11">
        <f t="shared" si="7"/>
        <v>128.6406477520932</v>
      </c>
      <c r="I24" s="11">
        <f t="shared" si="7"/>
        <v>127.98531007868795</v>
      </c>
      <c r="J24" s="11">
        <f t="shared" si="7"/>
        <v>127.33802323665131</v>
      </c>
      <c r="K24" s="11">
        <f t="shared" si="7"/>
        <v>126.6986397748593</v>
      </c>
      <c r="L24" s="11">
        <f t="shared" si="7"/>
        <v>126.06701582109876</v>
      </c>
      <c r="M24" s="11">
        <f t="shared" si="7"/>
        <v>125.44301097413872</v>
      </c>
      <c r="N24" s="11">
        <f t="shared" si="7"/>
        <v>124.82648819968418</v>
      </c>
      <c r="O24" s="11">
        <f t="shared" si="7"/>
        <v>124.21731373005032</v>
      </c>
      <c r="P24" s="11">
        <f t="shared" si="7"/>
        <v>123.61535696740263</v>
      </c>
      <c r="Q24" s="11">
        <f t="shared" si="7"/>
        <v>123.02049039041628</v>
      </c>
      <c r="R24" s="11">
        <f t="shared" si="7"/>
        <v>122.43258946421433</v>
      </c>
      <c r="S24" s="11">
        <f t="shared" si="6"/>
        <v>121.85153255345128</v>
      </c>
      <c r="T24" s="11">
        <f t="shared" si="6"/>
        <v>121.27720083841466</v>
      </c>
      <c r="U24" s="11">
        <f t="shared" si="6"/>
        <v>120.70947823402285</v>
      </c>
      <c r="V24" s="11">
        <f t="shared" si="6"/>
        <v>120.14825131160352</v>
      </c>
      <c r="W24" s="11">
        <f t="shared" si="6"/>
        <v>119.5934092233414</v>
      </c>
      <c r="X24" s="11">
        <f t="shared" si="6"/>
        <v>119.04484362929038</v>
      </c>
      <c r="Y24" s="11">
        <f t="shared" si="6"/>
        <v>118.5024486268485</v>
      </c>
      <c r="Z24" s="11">
        <f t="shared" si="6"/>
        <v>117.96612068259945</v>
      </c>
      <c r="AA24" s="11">
        <f t="shared" si="6"/>
        <v>117.43575856642885</v>
      </c>
    </row>
    <row r="25" spans="1:27" ht="12.75">
      <c r="A25" s="16">
        <f t="shared" si="5"/>
        <v>23</v>
      </c>
      <c r="B25" s="3">
        <f t="shared" si="1"/>
        <v>0.5217391304347826</v>
      </c>
      <c r="C25" s="11">
        <f aca="true" t="shared" si="8" ref="C25:R40">(10.5*$G$3/($B25+0.2))*(($G$4+($G$5*C$7))/($G$4+C$7))/2000</f>
        <v>136.38230392687566</v>
      </c>
      <c r="D25" s="11">
        <f t="shared" si="8"/>
        <v>135.66143368115317</v>
      </c>
      <c r="E25" s="11">
        <f t="shared" si="8"/>
        <v>134.94969994044618</v>
      </c>
      <c r="F25" s="11">
        <f t="shared" si="8"/>
        <v>134.24693010075566</v>
      </c>
      <c r="G25" s="11">
        <f t="shared" si="8"/>
        <v>133.55295587858316</v>
      </c>
      <c r="H25" s="11">
        <f t="shared" si="8"/>
        <v>132.86761317658696</v>
      </c>
      <c r="I25" s="11">
        <f t="shared" si="8"/>
        <v>132.19074195421985</v>
      </c>
      <c r="J25" s="11">
        <f t="shared" si="8"/>
        <v>131.52218610313489</v>
      </c>
      <c r="K25" s="11">
        <f t="shared" si="8"/>
        <v>130.86179332715477</v>
      </c>
      <c r="L25" s="11">
        <f t="shared" si="8"/>
        <v>130.2094150266113</v>
      </c>
      <c r="M25" s="11">
        <f t="shared" si="8"/>
        <v>129.56490618687053</v>
      </c>
      <c r="N25" s="11">
        <f t="shared" si="8"/>
        <v>128.92812527086764</v>
      </c>
      <c r="O25" s="11">
        <f t="shared" si="8"/>
        <v>128.2989341154846</v>
      </c>
      <c r="P25" s="11">
        <f t="shared" si="8"/>
        <v>127.6771978316108</v>
      </c>
      <c r="Q25" s="11">
        <f t="shared" si="8"/>
        <v>127.06278470773553</v>
      </c>
      <c r="R25" s="11">
        <f t="shared" si="8"/>
        <v>126.45556611692672</v>
      </c>
      <c r="S25" s="11">
        <f t="shared" si="6"/>
        <v>125.85541642705864</v>
      </c>
      <c r="T25" s="11">
        <f t="shared" si="6"/>
        <v>125.26221291415662</v>
      </c>
      <c r="U25" s="11">
        <f t="shared" si="6"/>
        <v>124.67583567873334</v>
      </c>
      <c r="V25" s="11">
        <f t="shared" si="6"/>
        <v>124.09616756499682</v>
      </c>
      <c r="W25" s="11">
        <f t="shared" si="6"/>
        <v>123.52309408281589</v>
      </c>
      <c r="X25" s="11">
        <f t="shared" si="6"/>
        <v>122.95650333233385</v>
      </c>
      <c r="Y25" s="11">
        <f t="shared" si="6"/>
        <v>122.39628593112609</v>
      </c>
      <c r="Z25" s="11">
        <f t="shared" si="6"/>
        <v>121.84233494380206</v>
      </c>
      <c r="AA25" s="11">
        <f t="shared" si="6"/>
        <v>121.2945458139566</v>
      </c>
    </row>
    <row r="26" spans="1:27" ht="12.75">
      <c r="A26" s="16">
        <f t="shared" si="5"/>
        <v>24</v>
      </c>
      <c r="B26" s="3">
        <f t="shared" si="1"/>
        <v>0.5</v>
      </c>
      <c r="C26" s="11">
        <f t="shared" si="8"/>
        <v>140.61777920410785</v>
      </c>
      <c r="D26" s="11">
        <f t="shared" si="8"/>
        <v>139.8745216836735</v>
      </c>
      <c r="E26" s="11">
        <f t="shared" si="8"/>
        <v>139.14068441064637</v>
      </c>
      <c r="F26" s="11">
        <f t="shared" si="8"/>
        <v>138.41608942065494</v>
      </c>
      <c r="G26" s="11">
        <f t="shared" si="8"/>
        <v>137.70056320400502</v>
      </c>
      <c r="H26" s="11">
        <f t="shared" si="8"/>
        <v>136.9939365671642</v>
      </c>
      <c r="I26" s="11">
        <f t="shared" si="8"/>
        <v>136.29604449938196</v>
      </c>
      <c r="J26" s="11">
        <f t="shared" si="8"/>
        <v>135.60672604422606</v>
      </c>
      <c r="K26" s="11">
        <f t="shared" si="8"/>
        <v>134.9258241758242</v>
      </c>
      <c r="L26" s="11">
        <f t="shared" si="8"/>
        <v>134.25318567961168</v>
      </c>
      <c r="M26" s="11">
        <f t="shared" si="8"/>
        <v>133.58866103739447</v>
      </c>
      <c r="N26" s="11">
        <f t="shared" si="8"/>
        <v>132.9321043165468</v>
      </c>
      <c r="O26" s="11">
        <f t="shared" si="8"/>
        <v>132.28337306317047</v>
      </c>
      <c r="P26" s="11">
        <f t="shared" si="8"/>
        <v>131.64232819905217</v>
      </c>
      <c r="Q26" s="11">
        <f t="shared" si="8"/>
        <v>131.0088339222615</v>
      </c>
      <c r="R26" s="11">
        <f t="shared" si="8"/>
        <v>130.38275761124123</v>
      </c>
      <c r="S26" s="11">
        <f t="shared" si="6"/>
        <v>129.7639697322468</v>
      </c>
      <c r="T26" s="11">
        <f t="shared" si="6"/>
        <v>129.15234375000003</v>
      </c>
      <c r="U26" s="11">
        <f t="shared" si="6"/>
        <v>128.54775604142694</v>
      </c>
      <c r="V26" s="11">
        <f t="shared" si="6"/>
        <v>127.95008581235699</v>
      </c>
      <c r="W26" s="11">
        <f t="shared" si="6"/>
        <v>127.35921501706486</v>
      </c>
      <c r="X26" s="11">
        <f t="shared" si="6"/>
        <v>126.775028280543</v>
      </c>
      <c r="Y26" s="11">
        <f t="shared" si="6"/>
        <v>126.1974128233971</v>
      </c>
      <c r="Z26" s="11">
        <f t="shared" si="6"/>
        <v>125.62625838926175</v>
      </c>
      <c r="AA26" s="11">
        <f t="shared" si="6"/>
        <v>125.0614571746385</v>
      </c>
    </row>
    <row r="27" spans="1:27" ht="12.75">
      <c r="A27" s="16">
        <f>A26+2</f>
        <v>26</v>
      </c>
      <c r="B27" s="3">
        <f t="shared" si="1"/>
        <v>0.46153846153846156</v>
      </c>
      <c r="C27" s="11">
        <f t="shared" si="8"/>
        <v>148.7932314834164</v>
      </c>
      <c r="D27" s="11">
        <f t="shared" si="8"/>
        <v>148.00676131644516</v>
      </c>
      <c r="E27" s="11">
        <f t="shared" si="8"/>
        <v>147.23025908568394</v>
      </c>
      <c r="F27" s="11">
        <f t="shared" si="8"/>
        <v>146.4635364799953</v>
      </c>
      <c r="G27" s="11">
        <f t="shared" si="8"/>
        <v>145.70640990191222</v>
      </c>
      <c r="H27" s="11">
        <f t="shared" si="8"/>
        <v>144.95870032106905</v>
      </c>
      <c r="I27" s="11">
        <f t="shared" si="8"/>
        <v>144.22023313306693</v>
      </c>
      <c r="J27" s="11">
        <f t="shared" si="8"/>
        <v>143.4908380235415</v>
      </c>
      <c r="K27" s="11">
        <f t="shared" si="8"/>
        <v>142.77034883720927</v>
      </c>
      <c r="L27" s="11">
        <f t="shared" si="8"/>
        <v>142.05860345168207</v>
      </c>
      <c r="M27" s="11">
        <f t="shared" si="8"/>
        <v>141.3554436558476</v>
      </c>
      <c r="N27" s="11">
        <f t="shared" si="8"/>
        <v>140.66071503262503</v>
      </c>
      <c r="O27" s="11">
        <f t="shared" si="8"/>
        <v>139.9742668459129</v>
      </c>
      <c r="P27" s="11">
        <f t="shared" si="8"/>
        <v>139.29595193155515</v>
      </c>
      <c r="Q27" s="11">
        <f t="shared" si="8"/>
        <v>138.6256265921604</v>
      </c>
      <c r="R27" s="11">
        <f t="shared" si="8"/>
        <v>137.9631504956157</v>
      </c>
      <c r="S27" s="11">
        <f t="shared" si="6"/>
        <v>137.30838657714486</v>
      </c>
      <c r="T27" s="11">
        <f t="shared" si="6"/>
        <v>136.66120094476744</v>
      </c>
      <c r="U27" s="11">
        <f t="shared" si="6"/>
        <v>136.0214627880215</v>
      </c>
      <c r="V27" s="11">
        <f t="shared" si="6"/>
        <v>135.38904428981957</v>
      </c>
      <c r="W27" s="11">
        <f t="shared" si="6"/>
        <v>134.76382054131278</v>
      </c>
      <c r="X27" s="11">
        <f t="shared" si="6"/>
        <v>134.14566945964432</v>
      </c>
      <c r="Y27" s="11">
        <f t="shared" si="6"/>
        <v>133.5344717084783</v>
      </c>
      <c r="Z27" s="11">
        <f t="shared" si="6"/>
        <v>132.93011062119555</v>
      </c>
      <c r="AA27" s="11">
        <f t="shared" si="6"/>
        <v>132.33247212665233</v>
      </c>
    </row>
    <row r="28" spans="1:27" ht="12.75">
      <c r="A28" s="16">
        <f>A27+2</f>
        <v>28</v>
      </c>
      <c r="B28" s="3">
        <f t="shared" si="1"/>
        <v>0.42857142857142855</v>
      </c>
      <c r="C28" s="11">
        <f t="shared" si="8"/>
        <v>156.59707229548368</v>
      </c>
      <c r="D28" s="11">
        <f t="shared" si="8"/>
        <v>155.7693536931818</v>
      </c>
      <c r="E28" s="11">
        <f t="shared" si="8"/>
        <v>154.9521258209471</v>
      </c>
      <c r="F28" s="11">
        <f t="shared" si="8"/>
        <v>154.14519049118385</v>
      </c>
      <c r="G28" s="11">
        <f t="shared" si="8"/>
        <v>153.3483544771874</v>
      </c>
      <c r="H28" s="11">
        <f t="shared" si="8"/>
        <v>152.56142935888738</v>
      </c>
      <c r="I28" s="11">
        <f t="shared" si="8"/>
        <v>151.78423137431173</v>
      </c>
      <c r="J28" s="11">
        <f t="shared" si="8"/>
        <v>151.01658127652448</v>
      </c>
      <c r="K28" s="11">
        <f t="shared" si="8"/>
        <v>150.25830419580421</v>
      </c>
      <c r="L28" s="11">
        <f t="shared" si="8"/>
        <v>149.50922950684023</v>
      </c>
      <c r="M28" s="11">
        <f t="shared" si="8"/>
        <v>148.76919070073473</v>
      </c>
      <c r="N28" s="11">
        <f t="shared" si="8"/>
        <v>148.03802526160888</v>
      </c>
      <c r="O28" s="11">
        <f t="shared" si="8"/>
        <v>147.31557454762162</v>
      </c>
      <c r="P28" s="11">
        <f t="shared" si="8"/>
        <v>146.60168367621716</v>
      </c>
      <c r="Q28" s="11">
        <f t="shared" si="8"/>
        <v>145.89620141342755</v>
      </c>
      <c r="R28" s="11">
        <f t="shared" si="8"/>
        <v>145.19898006706407</v>
      </c>
      <c r="S28" s="11">
        <f t="shared" si="6"/>
        <v>144.50987538363847</v>
      </c>
      <c r="T28" s="11">
        <f t="shared" si="6"/>
        <v>143.82874644886365</v>
      </c>
      <c r="U28" s="11">
        <f t="shared" si="6"/>
        <v>143.15545559158906</v>
      </c>
      <c r="V28" s="11">
        <f t="shared" si="6"/>
        <v>142.4898682910339</v>
      </c>
      <c r="W28" s="11">
        <f t="shared" si="6"/>
        <v>141.83185308718586</v>
      </c>
      <c r="X28" s="11">
        <f t="shared" si="6"/>
        <v>141.18128149424106</v>
      </c>
      <c r="Y28" s="11">
        <f t="shared" si="6"/>
        <v>140.53802791696492</v>
      </c>
      <c r="Z28" s="11">
        <f t="shared" si="6"/>
        <v>139.90196956985966</v>
      </c>
      <c r="AA28" s="11">
        <f t="shared" si="6"/>
        <v>139.27298639902924</v>
      </c>
    </row>
    <row r="29" spans="1:27" ht="12.75">
      <c r="A29" s="16">
        <f>A28+2</f>
        <v>30</v>
      </c>
      <c r="B29" s="3">
        <f t="shared" si="1"/>
        <v>0.4</v>
      </c>
      <c r="C29" s="11">
        <f t="shared" si="8"/>
        <v>164.05407573812576</v>
      </c>
      <c r="D29" s="11">
        <f t="shared" si="8"/>
        <v>163.1869419642857</v>
      </c>
      <c r="E29" s="11">
        <f t="shared" si="8"/>
        <v>162.33079847908738</v>
      </c>
      <c r="F29" s="11">
        <f t="shared" si="8"/>
        <v>161.48543765743068</v>
      </c>
      <c r="G29" s="11">
        <f t="shared" si="8"/>
        <v>160.65065707133914</v>
      </c>
      <c r="H29" s="11">
        <f t="shared" si="8"/>
        <v>159.82625932835816</v>
      </c>
      <c r="I29" s="11">
        <f t="shared" si="8"/>
        <v>159.01205191594556</v>
      </c>
      <c r="J29" s="11">
        <f t="shared" si="8"/>
        <v>158.207847051597</v>
      </c>
      <c r="K29" s="11">
        <f t="shared" si="8"/>
        <v>157.4134615384615</v>
      </c>
      <c r="L29" s="11">
        <f t="shared" si="8"/>
        <v>156.62871662621356</v>
      </c>
      <c r="M29" s="11">
        <f t="shared" si="8"/>
        <v>155.8534378769602</v>
      </c>
      <c r="N29" s="11">
        <f t="shared" si="8"/>
        <v>155.08745503597117</v>
      </c>
      <c r="O29" s="11">
        <f t="shared" si="8"/>
        <v>154.33060190703216</v>
      </c>
      <c r="P29" s="11">
        <f t="shared" si="8"/>
        <v>153.58271623222745</v>
      </c>
      <c r="Q29" s="11">
        <f t="shared" si="8"/>
        <v>152.8436395759717</v>
      </c>
      <c r="R29" s="11">
        <f t="shared" si="8"/>
        <v>152.11321721311472</v>
      </c>
      <c r="S29" s="11">
        <f t="shared" si="6"/>
        <v>151.39129802095457</v>
      </c>
      <c r="T29" s="11">
        <f t="shared" si="6"/>
        <v>150.67773437499997</v>
      </c>
      <c r="U29" s="11">
        <f t="shared" si="6"/>
        <v>149.97238204833138</v>
      </c>
      <c r="V29" s="11">
        <f t="shared" si="6"/>
        <v>149.27510011441646</v>
      </c>
      <c r="W29" s="11">
        <f t="shared" si="6"/>
        <v>148.5857508532423</v>
      </c>
      <c r="X29" s="11">
        <f t="shared" si="6"/>
        <v>147.90419966063345</v>
      </c>
      <c r="Y29" s="11">
        <f t="shared" si="6"/>
        <v>147.23031496062993</v>
      </c>
      <c r="Z29" s="11">
        <f t="shared" si="6"/>
        <v>146.56396812080533</v>
      </c>
      <c r="AA29" s="11">
        <f t="shared" si="6"/>
        <v>145.90503337041156</v>
      </c>
    </row>
    <row r="30" spans="1:27" ht="12.75">
      <c r="A30" s="16">
        <f>A29+2</f>
        <v>32</v>
      </c>
      <c r="B30" s="3">
        <f t="shared" si="1"/>
        <v>0.375</v>
      </c>
      <c r="C30" s="11">
        <f t="shared" si="8"/>
        <v>171.18686163978344</v>
      </c>
      <c r="D30" s="11">
        <f t="shared" si="8"/>
        <v>170.28202639751552</v>
      </c>
      <c r="E30" s="11">
        <f t="shared" si="8"/>
        <v>169.38865928252602</v>
      </c>
      <c r="F30" s="11">
        <f t="shared" si="8"/>
        <v>168.50654364253643</v>
      </c>
      <c r="G30" s="11">
        <f t="shared" si="8"/>
        <v>167.63546824835393</v>
      </c>
      <c r="H30" s="11">
        <f t="shared" si="8"/>
        <v>166.77522712524333</v>
      </c>
      <c r="I30" s="11">
        <f t="shared" si="8"/>
        <v>165.92561939055196</v>
      </c>
      <c r="J30" s="11">
        <f t="shared" si="8"/>
        <v>165.08644909731865</v>
      </c>
      <c r="K30" s="11">
        <f t="shared" si="8"/>
        <v>164.25752508361205</v>
      </c>
      <c r="L30" s="11">
        <f t="shared" si="8"/>
        <v>163.43866082735332</v>
      </c>
      <c r="M30" s="11">
        <f t="shared" si="8"/>
        <v>162.62967430639324</v>
      </c>
      <c r="N30" s="11">
        <f t="shared" si="8"/>
        <v>161.83038786362215</v>
      </c>
      <c r="O30" s="11">
        <f t="shared" si="8"/>
        <v>161.04062807690315</v>
      </c>
      <c r="P30" s="11">
        <f t="shared" si="8"/>
        <v>160.2602256336287</v>
      </c>
      <c r="Q30" s="11">
        <f t="shared" si="8"/>
        <v>159.48901520970963</v>
      </c>
      <c r="R30" s="11">
        <f t="shared" si="8"/>
        <v>158.72683535281539</v>
      </c>
      <c r="S30" s="11">
        <f t="shared" si="6"/>
        <v>157.97352836969176</v>
      </c>
      <c r="T30" s="11">
        <f t="shared" si="6"/>
        <v>157.2289402173913</v>
      </c>
      <c r="U30" s="11">
        <f t="shared" si="6"/>
        <v>156.49292039825886</v>
      </c>
      <c r="V30" s="11">
        <f t="shared" si="6"/>
        <v>155.76532185852156</v>
      </c>
      <c r="W30" s="11">
        <f t="shared" si="6"/>
        <v>155.04600089033983</v>
      </c>
      <c r="X30" s="11">
        <f t="shared" si="6"/>
        <v>154.33481703718277</v>
      </c>
      <c r="Y30" s="11">
        <f t="shared" si="6"/>
        <v>153.63163300239646</v>
      </c>
      <c r="Z30" s="11">
        <f t="shared" si="6"/>
        <v>152.9363145608404</v>
      </c>
      <c r="AA30" s="11">
        <f t="shared" si="6"/>
        <v>152.24873047347293</v>
      </c>
    </row>
    <row r="31" spans="1:27" ht="12.75">
      <c r="A31" s="16">
        <f>A30+2</f>
        <v>34</v>
      </c>
      <c r="B31" s="3">
        <f t="shared" si="1"/>
        <v>0.35294117647058826</v>
      </c>
      <c r="C31" s="11">
        <f t="shared" si="8"/>
        <v>178.01612473711523</v>
      </c>
      <c r="D31" s="11">
        <f t="shared" si="8"/>
        <v>177.07519234422492</v>
      </c>
      <c r="E31" s="11">
        <f t="shared" si="8"/>
        <v>176.14618558369062</v>
      </c>
      <c r="F31" s="11">
        <f t="shared" si="8"/>
        <v>175.2288791601908</v>
      </c>
      <c r="G31" s="11">
        <f t="shared" si="8"/>
        <v>174.32305341783612</v>
      </c>
      <c r="H31" s="11">
        <f t="shared" si="8"/>
        <v>173.42849416481425</v>
      </c>
      <c r="I31" s="11">
        <f t="shared" si="8"/>
        <v>172.54499250453674</v>
      </c>
      <c r="J31" s="11">
        <f t="shared" si="8"/>
        <v>171.67234467300955</v>
      </c>
      <c r="K31" s="11">
        <f t="shared" si="8"/>
        <v>170.8103518821604</v>
      </c>
      <c r="L31" s="11">
        <f t="shared" si="8"/>
        <v>169.95882016887006</v>
      </c>
      <c r="M31" s="11">
        <f t="shared" si="8"/>
        <v>169.11756024946743</v>
      </c>
      <c r="N31" s="11">
        <f t="shared" si="8"/>
        <v>168.28638737945815</v>
      </c>
      <c r="O31" s="11">
        <f t="shared" si="8"/>
        <v>167.46512121826896</v>
      </c>
      <c r="P31" s="11">
        <f t="shared" si="8"/>
        <v>166.65358569880004</v>
      </c>
      <c r="Q31" s="11">
        <f t="shared" si="8"/>
        <v>165.85160890158636</v>
      </c>
      <c r="R31" s="11">
        <f t="shared" si="8"/>
        <v>165.05902293337982</v>
      </c>
      <c r="S31" s="11">
        <f t="shared" si="6"/>
        <v>164.27566380997203</v>
      </c>
      <c r="T31" s="11">
        <f t="shared" si="6"/>
        <v>163.50137134308514</v>
      </c>
      <c r="U31" s="11">
        <f t="shared" si="6"/>
        <v>162.73598903116812</v>
      </c>
      <c r="V31" s="11">
        <f t="shared" si="6"/>
        <v>161.97936395394126</v>
      </c>
      <c r="W31" s="11">
        <f t="shared" si="6"/>
        <v>161.23134667053952</v>
      </c>
      <c r="X31" s="11">
        <f t="shared" si="6"/>
        <v>160.49179112111295</v>
      </c>
      <c r="Y31" s="11">
        <f t="shared" si="6"/>
        <v>159.76055453174737</v>
      </c>
      <c r="Z31" s="11">
        <f t="shared" si="6"/>
        <v>159.03749732257603</v>
      </c>
      <c r="AA31" s="11">
        <f t="shared" si="6"/>
        <v>158.32248301895726</v>
      </c>
    </row>
    <row r="32" spans="1:27" ht="12.75">
      <c r="A32" s="16">
        <f>A31+3</f>
        <v>37</v>
      </c>
      <c r="B32" s="3">
        <f t="shared" si="1"/>
        <v>0.32432432432432434</v>
      </c>
      <c r="C32" s="11">
        <f t="shared" si="8"/>
        <v>187.7319835766182</v>
      </c>
      <c r="D32" s="11">
        <f t="shared" si="8"/>
        <v>186.73969647459504</v>
      </c>
      <c r="E32" s="11">
        <f t="shared" si="8"/>
        <v>185.75998588844027</v>
      </c>
      <c r="F32" s="11">
        <f t="shared" si="8"/>
        <v>184.79261422654446</v>
      </c>
      <c r="G32" s="11">
        <f t="shared" si="8"/>
        <v>183.83734984452215</v>
      </c>
      <c r="H32" s="11">
        <f t="shared" si="8"/>
        <v>182.8939668602862</v>
      </c>
      <c r="I32" s="11">
        <f t="shared" si="8"/>
        <v>181.96224497597902</v>
      </c>
      <c r="J32" s="11">
        <f t="shared" si="8"/>
        <v>181.04196930646674</v>
      </c>
      <c r="K32" s="11">
        <f t="shared" si="8"/>
        <v>180.1329302141158</v>
      </c>
      <c r="L32" s="11">
        <f t="shared" si="8"/>
        <v>179.23492314958466</v>
      </c>
      <c r="M32" s="11">
        <f t="shared" si="8"/>
        <v>178.34774849837714</v>
      </c>
      <c r="N32" s="11">
        <f t="shared" si="8"/>
        <v>177.47121143291557</v>
      </c>
      <c r="O32" s="11">
        <f t="shared" si="8"/>
        <v>176.6051217699028</v>
      </c>
      <c r="P32" s="11">
        <f t="shared" si="8"/>
        <v>175.74929383275517</v>
      </c>
      <c r="Q32" s="11">
        <f t="shared" si="8"/>
        <v>174.9035463188955</v>
      </c>
      <c r="R32" s="11">
        <f t="shared" si="8"/>
        <v>174.06770217170867</v>
      </c>
      <c r="S32" s="11">
        <f t="shared" si="6"/>
        <v>173.24158845696869</v>
      </c>
      <c r="T32" s="11">
        <f t="shared" si="6"/>
        <v>172.42503624355675</v>
      </c>
      <c r="U32" s="11">
        <f t="shared" si="6"/>
        <v>171.61788048829678</v>
      </c>
      <c r="V32" s="11">
        <f t="shared" si="6"/>
        <v>170.81995992474464</v>
      </c>
      <c r="W32" s="11">
        <f t="shared" si="6"/>
        <v>170.03111695577215</v>
      </c>
      <c r="X32" s="11">
        <f t="shared" si="6"/>
        <v>169.2511975497971</v>
      </c>
      <c r="Y32" s="11">
        <f t="shared" si="6"/>
        <v>168.4800511405147</v>
      </c>
      <c r="Z32" s="11">
        <f t="shared" si="6"/>
        <v>167.71753052999378</v>
      </c>
      <c r="AA32" s="11">
        <f t="shared" si="6"/>
        <v>166.9634917950071</v>
      </c>
    </row>
    <row r="33" spans="1:27" ht="12.75">
      <c r="A33" s="16">
        <f>A32+3</f>
        <v>40</v>
      </c>
      <c r="B33" s="3">
        <f t="shared" si="1"/>
        <v>0.3</v>
      </c>
      <c r="C33" s="11">
        <f t="shared" si="8"/>
        <v>196.86489088575098</v>
      </c>
      <c r="D33" s="11">
        <f t="shared" si="8"/>
        <v>195.82433035714286</v>
      </c>
      <c r="E33" s="11">
        <f t="shared" si="8"/>
        <v>194.79695817490492</v>
      </c>
      <c r="F33" s="11">
        <f t="shared" si="8"/>
        <v>193.78252518891685</v>
      </c>
      <c r="G33" s="11">
        <f t="shared" si="8"/>
        <v>192.780788485607</v>
      </c>
      <c r="H33" s="11">
        <f t="shared" si="8"/>
        <v>191.79151119402985</v>
      </c>
      <c r="I33" s="11">
        <f t="shared" si="8"/>
        <v>190.81446229913473</v>
      </c>
      <c r="J33" s="11">
        <f t="shared" si="8"/>
        <v>189.84941646191646</v>
      </c>
      <c r="K33" s="11">
        <f t="shared" si="8"/>
        <v>188.89615384615385</v>
      </c>
      <c r="L33" s="11">
        <f t="shared" si="8"/>
        <v>187.95445995145633</v>
      </c>
      <c r="M33" s="11">
        <f t="shared" si="8"/>
        <v>187.02412545235225</v>
      </c>
      <c r="N33" s="11">
        <f t="shared" si="8"/>
        <v>186.10494604316546</v>
      </c>
      <c r="O33" s="11">
        <f t="shared" si="8"/>
        <v>185.19672228843862</v>
      </c>
      <c r="P33" s="11">
        <f t="shared" si="8"/>
        <v>184.29925947867298</v>
      </c>
      <c r="Q33" s="11">
        <f t="shared" si="8"/>
        <v>183.41236749116607</v>
      </c>
      <c r="R33" s="11">
        <f t="shared" si="8"/>
        <v>182.53586065573768</v>
      </c>
      <c r="S33" s="11">
        <f t="shared" si="6"/>
        <v>181.66955762514553</v>
      </c>
      <c r="T33" s="11">
        <f t="shared" si="6"/>
        <v>180.81328125</v>
      </c>
      <c r="U33" s="11">
        <f t="shared" si="6"/>
        <v>179.9668584579977</v>
      </c>
      <c r="V33" s="11">
        <f t="shared" si="6"/>
        <v>179.13012013729977</v>
      </c>
      <c r="W33" s="11">
        <f t="shared" si="6"/>
        <v>178.3029010238908</v>
      </c>
      <c r="X33" s="11">
        <f t="shared" si="6"/>
        <v>177.4850395927602</v>
      </c>
      <c r="Y33" s="11">
        <f t="shared" si="6"/>
        <v>176.67637795275593</v>
      </c>
      <c r="Z33" s="11">
        <f t="shared" si="6"/>
        <v>175.87676174496644</v>
      </c>
      <c r="AA33" s="11">
        <f t="shared" si="6"/>
        <v>175.0860400444939</v>
      </c>
    </row>
    <row r="34" spans="1:27" ht="12.75">
      <c r="A34" s="16">
        <f>A33+3</f>
        <v>43</v>
      </c>
      <c r="B34" s="3">
        <f t="shared" si="1"/>
        <v>0.27906976744186046</v>
      </c>
      <c r="C34" s="11">
        <f t="shared" si="8"/>
        <v>205.46578417687599</v>
      </c>
      <c r="D34" s="11">
        <f t="shared" si="8"/>
        <v>204.37976226595006</v>
      </c>
      <c r="E34" s="11">
        <f t="shared" si="8"/>
        <v>203.30750489128425</v>
      </c>
      <c r="F34" s="11">
        <f t="shared" si="8"/>
        <v>202.24875201755884</v>
      </c>
      <c r="G34" s="11">
        <f t="shared" si="8"/>
        <v>201.2032501184733</v>
      </c>
      <c r="H34" s="11">
        <f t="shared" si="8"/>
        <v>200.17075197435153</v>
      </c>
      <c r="I34" s="11">
        <f t="shared" si="8"/>
        <v>199.15101647725226</v>
      </c>
      <c r="J34" s="11">
        <f t="shared" si="8"/>
        <v>198.14380844326232</v>
      </c>
      <c r="K34" s="11">
        <f t="shared" si="8"/>
        <v>197.1488984316654</v>
      </c>
      <c r="L34" s="11">
        <f t="shared" si="8"/>
        <v>196.1660625706947</v>
      </c>
      <c r="M34" s="11">
        <f t="shared" si="8"/>
        <v>195.1950823895909</v>
      </c>
      <c r="N34" s="11">
        <f t="shared" si="8"/>
        <v>194.2357446567018</v>
      </c>
      <c r="O34" s="11">
        <f t="shared" si="8"/>
        <v>193.2878412233704</v>
      </c>
      <c r="P34" s="11">
        <f t="shared" si="8"/>
        <v>192.35116887337227</v>
      </c>
      <c r="Q34" s="11">
        <f t="shared" si="8"/>
        <v>191.4255291776733</v>
      </c>
      <c r="R34" s="11">
        <f t="shared" si="8"/>
        <v>190.51072835428934</v>
      </c>
      <c r="S34" s="11">
        <f t="shared" si="6"/>
        <v>189.60657713304025</v>
      </c>
      <c r="T34" s="11">
        <f t="shared" si="6"/>
        <v>188.712890625</v>
      </c>
      <c r="U34" s="11">
        <f t="shared" si="6"/>
        <v>187.8294881964539</v>
      </c>
      <c r="V34" s="11">
        <f t="shared" si="6"/>
        <v>186.95619334718177</v>
      </c>
      <c r="W34" s="11">
        <f t="shared" si="6"/>
        <v>186.09283359289572</v>
      </c>
      <c r="X34" s="11">
        <f t="shared" si="6"/>
        <v>185.23924035166715</v>
      </c>
      <c r="Y34" s="11">
        <f t="shared" si="6"/>
        <v>184.395248834187</v>
      </c>
      <c r="Z34" s="11">
        <f t="shared" si="6"/>
        <v>183.5606979377077</v>
      </c>
      <c r="AA34" s="11">
        <f t="shared" si="6"/>
        <v>182.73543014352515</v>
      </c>
    </row>
    <row r="35" spans="1:27" ht="12.75">
      <c r="A35" s="16">
        <v>48</v>
      </c>
      <c r="B35" s="3">
        <f t="shared" si="1"/>
        <v>0.25</v>
      </c>
      <c r="C35" s="11">
        <f t="shared" si="8"/>
        <v>218.7387676508344</v>
      </c>
      <c r="D35" s="11">
        <f t="shared" si="8"/>
        <v>217.58258928571428</v>
      </c>
      <c r="E35" s="11">
        <f t="shared" si="8"/>
        <v>216.44106463878325</v>
      </c>
      <c r="F35" s="11">
        <f t="shared" si="8"/>
        <v>215.31391687657427</v>
      </c>
      <c r="G35" s="11">
        <f t="shared" si="8"/>
        <v>214.20087609511887</v>
      </c>
      <c r="H35" s="11">
        <f t="shared" si="8"/>
        <v>213.1016791044776</v>
      </c>
      <c r="I35" s="11">
        <f t="shared" si="8"/>
        <v>212.0160692212608</v>
      </c>
      <c r="J35" s="11">
        <f t="shared" si="8"/>
        <v>210.94379606879608</v>
      </c>
      <c r="K35" s="11">
        <f t="shared" si="8"/>
        <v>209.8846153846154</v>
      </c>
      <c r="L35" s="11">
        <f t="shared" si="8"/>
        <v>208.83828883495147</v>
      </c>
      <c r="M35" s="11">
        <f t="shared" si="8"/>
        <v>207.80458383594691</v>
      </c>
      <c r="N35" s="11">
        <f t="shared" si="8"/>
        <v>206.78327338129498</v>
      </c>
      <c r="O35" s="11">
        <f t="shared" si="8"/>
        <v>205.77413587604292</v>
      </c>
      <c r="P35" s="11">
        <f t="shared" si="8"/>
        <v>204.77695497630333</v>
      </c>
      <c r="Q35" s="11">
        <f t="shared" si="8"/>
        <v>203.79151943462898</v>
      </c>
      <c r="R35" s="11">
        <f t="shared" si="8"/>
        <v>202.81762295081967</v>
      </c>
      <c r="S35" s="11">
        <f t="shared" si="6"/>
        <v>201.85506402793945</v>
      </c>
      <c r="T35" s="11">
        <f t="shared" si="6"/>
        <v>200.90364583333334</v>
      </c>
      <c r="U35" s="11">
        <f t="shared" si="6"/>
        <v>199.96317606444185</v>
      </c>
      <c r="V35" s="11">
        <f t="shared" si="6"/>
        <v>199.03346681922196</v>
      </c>
      <c r="W35" s="11">
        <f t="shared" si="6"/>
        <v>198.11433447098977</v>
      </c>
      <c r="X35" s="11">
        <f t="shared" si="6"/>
        <v>197.20559954751133</v>
      </c>
      <c r="Y35" s="11">
        <f t="shared" si="6"/>
        <v>196.30708661417324</v>
      </c>
      <c r="Z35" s="11">
        <f t="shared" si="6"/>
        <v>195.4186241610738</v>
      </c>
      <c r="AA35" s="11">
        <f t="shared" si="6"/>
        <v>194.5400444938821</v>
      </c>
    </row>
    <row r="36" spans="1:27" ht="12.75">
      <c r="A36" s="16">
        <v>52</v>
      </c>
      <c r="B36" s="3">
        <f t="shared" si="1"/>
        <v>0.23076923076923078</v>
      </c>
      <c r="C36" s="11">
        <f t="shared" si="8"/>
        <v>228.50389120667523</v>
      </c>
      <c r="D36" s="11">
        <f t="shared" si="8"/>
        <v>227.29609773596937</v>
      </c>
      <c r="E36" s="11">
        <f t="shared" si="8"/>
        <v>226.10361216730035</v>
      </c>
      <c r="F36" s="11">
        <f t="shared" si="8"/>
        <v>224.9261453085642</v>
      </c>
      <c r="G36" s="11">
        <f t="shared" si="8"/>
        <v>223.76341520650814</v>
      </c>
      <c r="H36" s="11">
        <f t="shared" si="8"/>
        <v>222.6151469216418</v>
      </c>
      <c r="I36" s="11">
        <f t="shared" si="8"/>
        <v>221.4810723114957</v>
      </c>
      <c r="J36" s="11">
        <f t="shared" si="8"/>
        <v>220.36092982186733</v>
      </c>
      <c r="K36" s="11">
        <f t="shared" si="8"/>
        <v>219.25446428571428</v>
      </c>
      <c r="L36" s="11">
        <f t="shared" si="8"/>
        <v>218.1614267293689</v>
      </c>
      <c r="M36" s="11">
        <f t="shared" si="8"/>
        <v>217.081574185766</v>
      </c>
      <c r="N36" s="11">
        <f t="shared" si="8"/>
        <v>216.0146695143885</v>
      </c>
      <c r="O36" s="11">
        <f t="shared" si="8"/>
        <v>214.96048122765197</v>
      </c>
      <c r="P36" s="11">
        <f t="shared" si="8"/>
        <v>213.91878332345973</v>
      </c>
      <c r="Q36" s="11">
        <f t="shared" si="8"/>
        <v>212.8893551236749</v>
      </c>
      <c r="R36" s="11">
        <f t="shared" si="8"/>
        <v>211.87198111826697</v>
      </c>
      <c r="S36" s="11">
        <f t="shared" si="6"/>
        <v>210.86645081490107</v>
      </c>
      <c r="T36" s="11">
        <f t="shared" si="6"/>
        <v>209.87255859375</v>
      </c>
      <c r="U36" s="11">
        <f t="shared" si="6"/>
        <v>208.89010356731873</v>
      </c>
      <c r="V36" s="11">
        <f t="shared" si="6"/>
        <v>207.91888944508008</v>
      </c>
      <c r="W36" s="11">
        <f t="shared" si="6"/>
        <v>206.95872440273038</v>
      </c>
      <c r="X36" s="11">
        <f t="shared" si="6"/>
        <v>206.00942095588235</v>
      </c>
      <c r="Y36" s="11">
        <f t="shared" si="6"/>
        <v>205.07079583802027</v>
      </c>
      <c r="Z36" s="11">
        <f t="shared" si="6"/>
        <v>204.14266988255034</v>
      </c>
      <c r="AA36" s="11">
        <f t="shared" si="6"/>
        <v>203.22486790878756</v>
      </c>
    </row>
    <row r="37" spans="1:27" ht="12.75">
      <c r="A37" s="16">
        <v>60</v>
      </c>
      <c r="B37" s="3">
        <f t="shared" si="1"/>
        <v>0.2</v>
      </c>
      <c r="C37" s="11">
        <f t="shared" si="8"/>
        <v>246.0811136071887</v>
      </c>
      <c r="D37" s="11">
        <f t="shared" si="8"/>
        <v>244.78041294642858</v>
      </c>
      <c r="E37" s="11">
        <f t="shared" si="8"/>
        <v>243.49619771863115</v>
      </c>
      <c r="F37" s="11">
        <f t="shared" si="8"/>
        <v>242.22815648614608</v>
      </c>
      <c r="G37" s="11">
        <f t="shared" si="8"/>
        <v>240.97598560700874</v>
      </c>
      <c r="H37" s="11">
        <f t="shared" si="8"/>
        <v>239.7393889925373</v>
      </c>
      <c r="I37" s="11">
        <f t="shared" si="8"/>
        <v>238.51807787391843</v>
      </c>
      <c r="J37" s="11">
        <f t="shared" si="8"/>
        <v>237.31177057739558</v>
      </c>
      <c r="K37" s="11">
        <f t="shared" si="8"/>
        <v>236.12019230769232</v>
      </c>
      <c r="L37" s="11">
        <f t="shared" si="8"/>
        <v>234.94307493932038</v>
      </c>
      <c r="M37" s="11">
        <f t="shared" si="8"/>
        <v>233.7801568154403</v>
      </c>
      <c r="N37" s="11">
        <f t="shared" si="8"/>
        <v>232.63118255395685</v>
      </c>
      <c r="O37" s="11">
        <f t="shared" si="8"/>
        <v>231.49590286054828</v>
      </c>
      <c r="P37" s="11">
        <f t="shared" si="8"/>
        <v>230.37407434834122</v>
      </c>
      <c r="Q37" s="11">
        <f t="shared" si="8"/>
        <v>229.26545936395758</v>
      </c>
      <c r="R37" s="11">
        <f t="shared" si="8"/>
        <v>228.16982581967213</v>
      </c>
      <c r="S37" s="11">
        <f t="shared" si="6"/>
        <v>227.08694703143192</v>
      </c>
      <c r="T37" s="11">
        <f t="shared" si="6"/>
        <v>226.01660156250003</v>
      </c>
      <c r="U37" s="11">
        <f t="shared" si="6"/>
        <v>224.9585730724971</v>
      </c>
      <c r="V37" s="11">
        <f t="shared" si="6"/>
        <v>223.9126501716247</v>
      </c>
      <c r="W37" s="11">
        <f t="shared" si="6"/>
        <v>222.87862627986348</v>
      </c>
      <c r="X37" s="11">
        <f t="shared" si="6"/>
        <v>221.85629949095025</v>
      </c>
      <c r="Y37" s="11">
        <f t="shared" si="6"/>
        <v>220.8454724409449</v>
      </c>
      <c r="Z37" s="11">
        <f t="shared" si="6"/>
        <v>219.84595218120808</v>
      </c>
      <c r="AA37" s="11">
        <f t="shared" si="6"/>
        <v>218.85755005561734</v>
      </c>
    </row>
    <row r="38" spans="1:27" ht="12.75">
      <c r="A38" s="16">
        <v>66</v>
      </c>
      <c r="B38" s="3">
        <f t="shared" si="1"/>
        <v>0.18181818181818182</v>
      </c>
      <c r="C38" s="11">
        <f t="shared" si="8"/>
        <v>257.79926187419767</v>
      </c>
      <c r="D38" s="11">
        <f t="shared" si="8"/>
        <v>256.4366230867347</v>
      </c>
      <c r="E38" s="11">
        <f t="shared" si="8"/>
        <v>255.09125475285168</v>
      </c>
      <c r="F38" s="11">
        <f t="shared" si="8"/>
        <v>253.76283060453397</v>
      </c>
      <c r="G38" s="11">
        <f t="shared" si="8"/>
        <v>252.45103254067584</v>
      </c>
      <c r="H38" s="11">
        <f t="shared" si="8"/>
        <v>251.15555037313433</v>
      </c>
      <c r="I38" s="11">
        <f t="shared" si="8"/>
        <v>249.87608158220024</v>
      </c>
      <c r="J38" s="11">
        <f t="shared" si="8"/>
        <v>248.6123310810811</v>
      </c>
      <c r="K38" s="11">
        <f t="shared" si="8"/>
        <v>247.364010989011</v>
      </c>
      <c r="L38" s="11">
        <f t="shared" si="8"/>
        <v>246.13084041262135</v>
      </c>
      <c r="M38" s="11">
        <f t="shared" si="8"/>
        <v>244.91254523522318</v>
      </c>
      <c r="N38" s="11">
        <f t="shared" si="8"/>
        <v>243.70885791366908</v>
      </c>
      <c r="O38" s="11">
        <f t="shared" si="8"/>
        <v>242.51951728247914</v>
      </c>
      <c r="P38" s="11">
        <f t="shared" si="8"/>
        <v>241.34426836492892</v>
      </c>
      <c r="Q38" s="11">
        <f t="shared" si="8"/>
        <v>240.1828621908127</v>
      </c>
      <c r="R38" s="11">
        <f t="shared" si="8"/>
        <v>239.03505562060892</v>
      </c>
      <c r="S38" s="11">
        <f t="shared" si="6"/>
        <v>237.9006111757858</v>
      </c>
      <c r="T38" s="11">
        <f t="shared" si="6"/>
        <v>236.77929687500003</v>
      </c>
      <c r="U38" s="11">
        <f t="shared" si="6"/>
        <v>235.67088607594934</v>
      </c>
      <c r="V38" s="11">
        <f t="shared" si="6"/>
        <v>234.57515732265443</v>
      </c>
      <c r="W38" s="11">
        <f t="shared" si="6"/>
        <v>233.4918941979522</v>
      </c>
      <c r="X38" s="11">
        <f t="shared" si="6"/>
        <v>232.42088518099547</v>
      </c>
      <c r="Y38" s="11">
        <f t="shared" si="6"/>
        <v>231.36192350956134</v>
      </c>
      <c r="Z38" s="11">
        <f t="shared" si="6"/>
        <v>230.31480704697987</v>
      </c>
      <c r="AA38" s="11">
        <f t="shared" si="6"/>
        <v>229.2793381535039</v>
      </c>
    </row>
    <row r="39" spans="1:27" ht="12.75">
      <c r="A39" s="16">
        <v>80</v>
      </c>
      <c r="B39" s="3">
        <f t="shared" si="1"/>
        <v>0.15</v>
      </c>
      <c r="C39" s="11">
        <f t="shared" si="8"/>
        <v>281.2355584082157</v>
      </c>
      <c r="D39" s="11">
        <f t="shared" si="8"/>
        <v>279.749043367347</v>
      </c>
      <c r="E39" s="11">
        <f t="shared" si="8"/>
        <v>278.28136882129274</v>
      </c>
      <c r="F39" s="11">
        <f t="shared" si="8"/>
        <v>276.8321788413099</v>
      </c>
      <c r="G39" s="11">
        <f t="shared" si="8"/>
        <v>275.40112640801004</v>
      </c>
      <c r="H39" s="11">
        <f t="shared" si="8"/>
        <v>273.9878731343284</v>
      </c>
      <c r="I39" s="11">
        <f t="shared" si="8"/>
        <v>272.5920889987639</v>
      </c>
      <c r="J39" s="11">
        <f t="shared" si="8"/>
        <v>271.21345208845213</v>
      </c>
      <c r="K39" s="11">
        <f t="shared" si="8"/>
        <v>269.8516483516484</v>
      </c>
      <c r="L39" s="11">
        <f t="shared" si="8"/>
        <v>268.50637135922335</v>
      </c>
      <c r="M39" s="11">
        <f t="shared" si="8"/>
        <v>267.17732207478895</v>
      </c>
      <c r="N39" s="11">
        <f t="shared" si="8"/>
        <v>265.8642086330936</v>
      </c>
      <c r="O39" s="11">
        <f t="shared" si="8"/>
        <v>264.56674612634095</v>
      </c>
      <c r="P39" s="11">
        <f t="shared" si="8"/>
        <v>263.28465639810435</v>
      </c>
      <c r="Q39" s="11">
        <f t="shared" si="8"/>
        <v>262.017667844523</v>
      </c>
      <c r="R39" s="11">
        <f t="shared" si="8"/>
        <v>260.76551522248246</v>
      </c>
      <c r="S39" s="11">
        <f aca="true" t="shared" si="9" ref="S39:AA44">(10.5*$G$3/($B39+0.2))*(($G$4+($G$5*S$7))/($G$4+S$7))/2000</f>
        <v>259.5279394644936</v>
      </c>
      <c r="T39" s="11">
        <f t="shared" si="9"/>
        <v>258.30468750000006</v>
      </c>
      <c r="U39" s="11">
        <f t="shared" si="9"/>
        <v>257.0955120828539</v>
      </c>
      <c r="V39" s="11">
        <f t="shared" si="9"/>
        <v>255.90017162471398</v>
      </c>
      <c r="W39" s="11">
        <f t="shared" si="9"/>
        <v>254.7184300341297</v>
      </c>
      <c r="X39" s="11">
        <f t="shared" si="9"/>
        <v>253.550056561086</v>
      </c>
      <c r="Y39" s="11">
        <f t="shared" si="9"/>
        <v>252.3948256467942</v>
      </c>
      <c r="Z39" s="11">
        <f t="shared" si="9"/>
        <v>251.2525167785235</v>
      </c>
      <c r="AA39" s="11">
        <f t="shared" si="9"/>
        <v>250.122914349277</v>
      </c>
    </row>
    <row r="40" spans="1:27" ht="12.75">
      <c r="A40" s="16">
        <v>96</v>
      </c>
      <c r="B40" s="3">
        <f t="shared" si="1"/>
        <v>0.125</v>
      </c>
      <c r="C40" s="11">
        <f t="shared" si="8"/>
        <v>302.8690629011553</v>
      </c>
      <c r="D40" s="11">
        <f t="shared" si="8"/>
        <v>301.2682005494505</v>
      </c>
      <c r="E40" s="11">
        <f t="shared" si="8"/>
        <v>299.68762796139214</v>
      </c>
      <c r="F40" s="11">
        <f t="shared" si="8"/>
        <v>298.1269618291028</v>
      </c>
      <c r="G40" s="11">
        <f t="shared" si="8"/>
        <v>296.58582843939536</v>
      </c>
      <c r="H40" s="11">
        <f t="shared" si="8"/>
        <v>295.0638633754305</v>
      </c>
      <c r="I40" s="11">
        <f t="shared" si="8"/>
        <v>293.560711229438</v>
      </c>
      <c r="J40" s="11">
        <f t="shared" si="8"/>
        <v>292.07602532602533</v>
      </c>
      <c r="K40" s="11">
        <f t="shared" si="8"/>
        <v>290.60946745562126</v>
      </c>
      <c r="L40" s="11">
        <f t="shared" si="8"/>
        <v>289.16070761762506</v>
      </c>
      <c r="M40" s="11">
        <f t="shared" si="8"/>
        <v>287.72942377284954</v>
      </c>
      <c r="N40" s="11">
        <f t="shared" si="8"/>
        <v>286.31530160486994</v>
      </c>
      <c r="O40" s="11">
        <f t="shared" si="8"/>
        <v>284.91803428990556</v>
      </c>
      <c r="P40" s="11">
        <f t="shared" si="8"/>
        <v>283.53732227488155</v>
      </c>
      <c r="Q40" s="11">
        <f t="shared" si="8"/>
        <v>282.1728730633324</v>
      </c>
      <c r="R40" s="11">
        <f>(10.5*$G$3/($B40+0.2))*(($G$4+($G$5*R$7))/($G$4+R$7))/2000</f>
        <v>280.8244010088272</v>
      </c>
      <c r="S40" s="11">
        <f t="shared" si="9"/>
        <v>279.4916271156085</v>
      </c>
      <c r="T40" s="11">
        <f t="shared" si="9"/>
        <v>278.17427884615387</v>
      </c>
      <c r="U40" s="11">
        <f t="shared" si="9"/>
        <v>276.87208993538104</v>
      </c>
      <c r="V40" s="11">
        <f t="shared" si="9"/>
        <v>275.5848002112304</v>
      </c>
      <c r="W40" s="11">
        <f t="shared" si="9"/>
        <v>274.3121554213704</v>
      </c>
      <c r="X40" s="11">
        <f t="shared" si="9"/>
        <v>273.0539070657849</v>
      </c>
      <c r="Y40" s="11">
        <f t="shared" si="9"/>
        <v>271.8098122350091</v>
      </c>
      <c r="Z40" s="11">
        <f t="shared" si="9"/>
        <v>270.57963345379454</v>
      </c>
      <c r="AA40" s="11">
        <f t="shared" si="9"/>
        <v>269.3631385299906</v>
      </c>
    </row>
    <row r="41" spans="1:27" ht="12.75">
      <c r="A41" s="16">
        <v>120</v>
      </c>
      <c r="B41" s="3">
        <f t="shared" si="1"/>
        <v>0.1</v>
      </c>
      <c r="C41" s="11">
        <f aca="true" t="shared" si="10" ref="C41:Q44">(10.5*$G$3/($B41+0.2))*(($G$4+($G$5*C$7))/($G$4+C$7))/2000</f>
        <v>328.1081514762515</v>
      </c>
      <c r="D41" s="11">
        <f t="shared" si="10"/>
        <v>326.3738839285714</v>
      </c>
      <c r="E41" s="11">
        <f t="shared" si="10"/>
        <v>324.66159695817475</v>
      </c>
      <c r="F41" s="11">
        <f t="shared" si="10"/>
        <v>322.97087531486136</v>
      </c>
      <c r="G41" s="11">
        <f t="shared" si="10"/>
        <v>321.3013141426783</v>
      </c>
      <c r="H41" s="11">
        <f t="shared" si="10"/>
        <v>319.6525186567163</v>
      </c>
      <c r="I41" s="11">
        <f t="shared" si="10"/>
        <v>318.0241038318911</v>
      </c>
      <c r="J41" s="11">
        <f t="shared" si="10"/>
        <v>316.415694103194</v>
      </c>
      <c r="K41" s="11">
        <f t="shared" si="10"/>
        <v>314.826923076923</v>
      </c>
      <c r="L41" s="11">
        <f t="shared" si="10"/>
        <v>313.2574332524271</v>
      </c>
      <c r="M41" s="11">
        <f t="shared" si="10"/>
        <v>311.7068757539204</v>
      </c>
      <c r="N41" s="11">
        <f t="shared" si="10"/>
        <v>310.17491007194235</v>
      </c>
      <c r="O41" s="11">
        <f t="shared" si="10"/>
        <v>308.6612038140643</v>
      </c>
      <c r="P41" s="11">
        <f t="shared" si="10"/>
        <v>307.1654324644549</v>
      </c>
      <c r="Q41" s="11">
        <f t="shared" si="10"/>
        <v>305.6872791519434</v>
      </c>
      <c r="R41" s="11">
        <f>(10.5*$G$3/($B41+0.2))*(($G$4+($G$5*R$7))/($G$4+R$7))/2000</f>
        <v>304.22643442622945</v>
      </c>
      <c r="S41" s="11">
        <f t="shared" si="9"/>
        <v>302.78259604190913</v>
      </c>
      <c r="T41" s="11">
        <f t="shared" si="9"/>
        <v>301.35546874999994</v>
      </c>
      <c r="U41" s="11">
        <f t="shared" si="9"/>
        <v>299.94476409666277</v>
      </c>
      <c r="V41" s="11">
        <f t="shared" si="9"/>
        <v>298.5502002288329</v>
      </c>
      <c r="W41" s="11">
        <f t="shared" si="9"/>
        <v>297.1715017064846</v>
      </c>
      <c r="X41" s="11">
        <f t="shared" si="9"/>
        <v>295.8083993212669</v>
      </c>
      <c r="Y41" s="11">
        <f t="shared" si="9"/>
        <v>294.46062992125985</v>
      </c>
      <c r="Z41" s="11">
        <f t="shared" si="9"/>
        <v>293.12793624161066</v>
      </c>
      <c r="AA41" s="11">
        <f t="shared" si="9"/>
        <v>291.8100667408231</v>
      </c>
    </row>
    <row r="42" spans="1:27" ht="12.75">
      <c r="A42" s="16">
        <v>160</v>
      </c>
      <c r="B42" s="3">
        <f t="shared" si="1"/>
        <v>0.075</v>
      </c>
      <c r="C42" s="11">
        <f t="shared" si="10"/>
        <v>357.9361652468199</v>
      </c>
      <c r="D42" s="11">
        <f t="shared" si="10"/>
        <v>356.04423701298697</v>
      </c>
      <c r="E42" s="11">
        <f t="shared" si="10"/>
        <v>354.1762875907362</v>
      </c>
      <c r="F42" s="11">
        <f t="shared" si="10"/>
        <v>352.3318639798488</v>
      </c>
      <c r="G42" s="11">
        <f t="shared" si="10"/>
        <v>350.5105245192854</v>
      </c>
      <c r="H42" s="11">
        <f t="shared" si="10"/>
        <v>348.7118385345997</v>
      </c>
      <c r="I42" s="11">
        <f t="shared" si="10"/>
        <v>346.93538599842674</v>
      </c>
      <c r="J42" s="11">
        <f t="shared" si="10"/>
        <v>345.18075720348446</v>
      </c>
      <c r="K42" s="11">
        <f t="shared" si="10"/>
        <v>343.4475524475524</v>
      </c>
      <c r="L42" s="11">
        <f t="shared" si="10"/>
        <v>341.7353817299205</v>
      </c>
      <c r="M42" s="11">
        <f t="shared" si="10"/>
        <v>340.0438644588222</v>
      </c>
      <c r="N42" s="11">
        <f t="shared" si="10"/>
        <v>338.37262916939176</v>
      </c>
      <c r="O42" s="11">
        <f t="shared" si="10"/>
        <v>336.72131325170653</v>
      </c>
      <c r="P42" s="11">
        <f t="shared" si="10"/>
        <v>335.0895626884963</v>
      </c>
      <c r="Q42" s="11">
        <f t="shared" si="10"/>
        <v>333.4770318021201</v>
      </c>
      <c r="R42" s="11">
        <f>(10.5*$G$3/($B42+0.2))*(($G$4+($G$5*R$7))/($G$4+R$7))/2000</f>
        <v>331.88338301043217</v>
      </c>
      <c r="S42" s="11">
        <f t="shared" si="9"/>
        <v>330.30828659117367</v>
      </c>
      <c r="T42" s="11">
        <f t="shared" si="9"/>
        <v>328.7514204545455</v>
      </c>
      <c r="U42" s="11">
        <f t="shared" si="9"/>
        <v>327.2124699236321</v>
      </c>
      <c r="V42" s="11">
        <f t="shared" si="9"/>
        <v>325.69112752236316</v>
      </c>
      <c r="W42" s="11">
        <f t="shared" si="9"/>
        <v>324.1870927707105</v>
      </c>
      <c r="X42" s="11">
        <f t="shared" si="9"/>
        <v>322.7000719868367</v>
      </c>
      <c r="Y42" s="11">
        <f t="shared" si="9"/>
        <v>321.2297780959198</v>
      </c>
      <c r="Z42" s="11">
        <f t="shared" si="9"/>
        <v>319.7759304453935</v>
      </c>
      <c r="AA42" s="11">
        <f t="shared" si="9"/>
        <v>318.3382546263525</v>
      </c>
    </row>
    <row r="43" spans="1:27" ht="12.75">
      <c r="A43" s="16">
        <v>240</v>
      </c>
      <c r="B43" s="3">
        <f t="shared" si="1"/>
        <v>0.05</v>
      </c>
      <c r="C43" s="11">
        <f t="shared" si="10"/>
        <v>393.72978177150196</v>
      </c>
      <c r="D43" s="11">
        <f t="shared" si="10"/>
        <v>391.6486607142857</v>
      </c>
      <c r="E43" s="11">
        <f t="shared" si="10"/>
        <v>389.59391634980983</v>
      </c>
      <c r="F43" s="11">
        <f t="shared" si="10"/>
        <v>387.5650503778337</v>
      </c>
      <c r="G43" s="11">
        <f t="shared" si="10"/>
        <v>385.561576971214</v>
      </c>
      <c r="H43" s="11">
        <f t="shared" si="10"/>
        <v>383.5830223880597</v>
      </c>
      <c r="I43" s="11">
        <f t="shared" si="10"/>
        <v>381.62892459826946</v>
      </c>
      <c r="J43" s="11">
        <f t="shared" si="10"/>
        <v>379.6988329238329</v>
      </c>
      <c r="K43" s="11">
        <f t="shared" si="10"/>
        <v>377.7923076923077</v>
      </c>
      <c r="L43" s="11">
        <f t="shared" si="10"/>
        <v>375.90891990291266</v>
      </c>
      <c r="M43" s="11">
        <f t="shared" si="10"/>
        <v>374.0482509047045</v>
      </c>
      <c r="N43" s="11">
        <f t="shared" si="10"/>
        <v>372.2098920863309</v>
      </c>
      <c r="O43" s="11">
        <f t="shared" si="10"/>
        <v>370.39344457687724</v>
      </c>
      <c r="P43" s="11">
        <f t="shared" si="10"/>
        <v>368.59851895734596</v>
      </c>
      <c r="Q43" s="11">
        <f t="shared" si="10"/>
        <v>366.82473498233213</v>
      </c>
      <c r="R43" s="11">
        <f>(10.5*$G$3/($B43+0.2))*(($G$4+($G$5*R$7))/($G$4+R$7))/2000</f>
        <v>365.07172131147536</v>
      </c>
      <c r="S43" s="11">
        <f t="shared" si="9"/>
        <v>363.33911525029106</v>
      </c>
      <c r="T43" s="11">
        <f t="shared" si="9"/>
        <v>361.6265625</v>
      </c>
      <c r="U43" s="11">
        <f t="shared" si="9"/>
        <v>359.9337169159954</v>
      </c>
      <c r="V43" s="11">
        <f t="shared" si="9"/>
        <v>358.26024027459954</v>
      </c>
      <c r="W43" s="11">
        <f t="shared" si="9"/>
        <v>356.6058020477816</v>
      </c>
      <c r="X43" s="11">
        <f t="shared" si="9"/>
        <v>354.9700791855204</v>
      </c>
      <c r="Y43" s="11">
        <f t="shared" si="9"/>
        <v>353.35275590551186</v>
      </c>
      <c r="Z43" s="11">
        <f t="shared" si="9"/>
        <v>351.7535234899329</v>
      </c>
      <c r="AA43" s="11">
        <f t="shared" si="9"/>
        <v>350.1720800889878</v>
      </c>
    </row>
    <row r="44" spans="1:27" ht="12.75">
      <c r="A44" s="19">
        <v>480</v>
      </c>
      <c r="B44" s="9">
        <f t="shared" si="1"/>
        <v>0.025</v>
      </c>
      <c r="C44" s="11">
        <f t="shared" si="10"/>
        <v>437.4775353016688</v>
      </c>
      <c r="D44" s="11">
        <f t="shared" si="10"/>
        <v>435.16517857142856</v>
      </c>
      <c r="E44" s="11">
        <f t="shared" si="10"/>
        <v>432.8821292775665</v>
      </c>
      <c r="F44" s="11">
        <f t="shared" si="10"/>
        <v>430.62783375314854</v>
      </c>
      <c r="G44" s="11">
        <f t="shared" si="10"/>
        <v>428.40175219023774</v>
      </c>
      <c r="H44" s="11">
        <f t="shared" si="10"/>
        <v>426.2033582089552</v>
      </c>
      <c r="I44" s="11">
        <f t="shared" si="10"/>
        <v>424.0321384425216</v>
      </c>
      <c r="J44" s="11">
        <f t="shared" si="10"/>
        <v>421.88759213759215</v>
      </c>
      <c r="K44" s="11">
        <f t="shared" si="10"/>
        <v>419.7692307692308</v>
      </c>
      <c r="L44" s="11">
        <f t="shared" si="10"/>
        <v>417.67657766990294</v>
      </c>
      <c r="M44" s="11">
        <f t="shared" si="10"/>
        <v>415.60916767189383</v>
      </c>
      <c r="N44" s="11">
        <f t="shared" si="10"/>
        <v>413.56654676258995</v>
      </c>
      <c r="O44" s="11">
        <f t="shared" si="10"/>
        <v>411.54827175208584</v>
      </c>
      <c r="P44" s="11">
        <f t="shared" si="10"/>
        <v>409.55390995260666</v>
      </c>
      <c r="Q44" s="11">
        <f t="shared" si="10"/>
        <v>407.58303886925796</v>
      </c>
      <c r="R44" s="11">
        <f>(10.5*$G$3/($B44+0.2))*(($G$4+($G$5*R$7))/($G$4+R$7))/2000</f>
        <v>405.63524590163934</v>
      </c>
      <c r="S44" s="11">
        <f t="shared" si="9"/>
        <v>403.7101280558789</v>
      </c>
      <c r="T44" s="11">
        <f t="shared" si="9"/>
        <v>401.8072916666667</v>
      </c>
      <c r="U44" s="11">
        <f t="shared" si="9"/>
        <v>399.9263521288837</v>
      </c>
      <c r="V44" s="11">
        <f t="shared" si="9"/>
        <v>398.0669336384439</v>
      </c>
      <c r="W44" s="11">
        <f t="shared" si="9"/>
        <v>396.22866894197955</v>
      </c>
      <c r="X44" s="11">
        <f t="shared" si="9"/>
        <v>394.41119909502265</v>
      </c>
      <c r="Y44" s="11">
        <f t="shared" si="9"/>
        <v>392.6141732283465</v>
      </c>
      <c r="Z44" s="11">
        <f t="shared" si="9"/>
        <v>390.8372483221476</v>
      </c>
      <c r="AA44" s="11">
        <f t="shared" si="9"/>
        <v>389.0800889877642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44"/>
  <sheetViews>
    <sheetView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6" width="5.00390625" style="0" customWidth="1"/>
    <col min="7" max="7" width="5.8515625" style="0" customWidth="1"/>
    <col min="8" max="28" width="5.00390625" style="0" customWidth="1"/>
  </cols>
  <sheetData>
    <row r="1" spans="1:27" ht="22.5">
      <c r="A1" s="28" t="s">
        <v>20</v>
      </c>
      <c r="B1" s="39"/>
      <c r="C1" s="39"/>
      <c r="D1" s="40"/>
      <c r="E1" s="39"/>
      <c r="F1" s="40"/>
      <c r="G1" s="39"/>
      <c r="H1" s="40"/>
      <c r="I1" s="40"/>
      <c r="J1" s="39"/>
      <c r="K1" s="40"/>
      <c r="L1" s="40"/>
      <c r="M1" s="39"/>
      <c r="N1" s="39"/>
      <c r="O1" s="39"/>
      <c r="P1" s="39"/>
      <c r="Q1" s="39"/>
      <c r="R1" s="39"/>
      <c r="S1" s="39"/>
      <c r="T1" s="39"/>
      <c r="U1" s="40"/>
      <c r="V1" s="40"/>
      <c r="W1" s="40"/>
      <c r="X1" s="40"/>
      <c r="Y1" s="40"/>
      <c r="Z1" s="40"/>
      <c r="AA1" s="40"/>
    </row>
    <row r="2" spans="2:27" ht="12.7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8"/>
      <c r="V2" s="38"/>
      <c r="W2" s="38"/>
      <c r="X2" s="38"/>
      <c r="Y2" s="38"/>
      <c r="Z2" s="38"/>
      <c r="AA2" s="38"/>
    </row>
    <row r="3" spans="1:27" ht="12.75">
      <c r="A3" s="10"/>
      <c r="B3" s="1" t="s">
        <v>0</v>
      </c>
      <c r="C3" s="32"/>
      <c r="D3" s="30"/>
      <c r="E3" s="31"/>
      <c r="F3" s="29" t="s">
        <v>1</v>
      </c>
      <c r="G3" s="42">
        <v>32100</v>
      </c>
      <c r="H3" s="43" t="s">
        <v>2</v>
      </c>
      <c r="I3" s="33"/>
      <c r="J3" s="33"/>
      <c r="K3" s="33"/>
      <c r="L3" s="33"/>
      <c r="M3" s="33"/>
      <c r="N3" s="33"/>
      <c r="O3" s="33"/>
      <c r="R3" s="37" t="s">
        <v>3</v>
      </c>
      <c r="S3" s="39"/>
      <c r="T3" s="39"/>
      <c r="U3" s="23"/>
      <c r="V3" s="23"/>
      <c r="W3" s="45" t="s">
        <v>4</v>
      </c>
      <c r="X3" s="2"/>
      <c r="Y3" s="2"/>
      <c r="Z3" s="38"/>
      <c r="AA3" s="38"/>
    </row>
    <row r="4" spans="1:27" ht="12.75">
      <c r="A4" s="12" t="s">
        <v>5</v>
      </c>
      <c r="B4" s="20" t="s">
        <v>6</v>
      </c>
      <c r="C4" s="32"/>
      <c r="D4" s="26"/>
      <c r="E4" s="18"/>
      <c r="F4" s="17" t="s">
        <v>7</v>
      </c>
      <c r="G4" s="42">
        <v>4190</v>
      </c>
      <c r="H4" s="4" t="s">
        <v>8</v>
      </c>
      <c r="I4" s="5"/>
      <c r="J4" s="7"/>
      <c r="K4" s="35"/>
      <c r="L4" s="35"/>
      <c r="M4" s="35"/>
      <c r="N4" s="35"/>
      <c r="P4" s="39"/>
      <c r="R4" s="44"/>
      <c r="T4" s="35"/>
      <c r="U4" s="38"/>
      <c r="V4" s="38"/>
      <c r="W4" s="38"/>
      <c r="X4" s="38"/>
      <c r="Y4" s="38"/>
      <c r="Z4" s="38"/>
      <c r="AA4" s="38"/>
    </row>
    <row r="5" spans="1:27" ht="12.75">
      <c r="A5" s="13" t="s">
        <v>9</v>
      </c>
      <c r="B5" s="21" t="s">
        <v>10</v>
      </c>
      <c r="C5" s="32"/>
      <c r="D5" s="18"/>
      <c r="E5" s="18"/>
      <c r="F5" s="17" t="s">
        <v>23</v>
      </c>
      <c r="G5" s="42">
        <v>0.1</v>
      </c>
      <c r="H5" s="46" t="s">
        <v>24</v>
      </c>
      <c r="I5" s="6"/>
      <c r="J5" s="8"/>
      <c r="K5" s="35"/>
      <c r="L5" s="35"/>
      <c r="M5" s="35"/>
      <c r="N5" s="35"/>
      <c r="P5" s="39"/>
      <c r="Q5" s="32"/>
      <c r="R5" s="32"/>
      <c r="S5" s="17" t="s">
        <v>11</v>
      </c>
      <c r="T5" s="25" t="s">
        <v>21</v>
      </c>
      <c r="U5" s="23"/>
      <c r="V5" s="25" t="s">
        <v>22</v>
      </c>
      <c r="W5" s="23"/>
      <c r="X5" s="38"/>
      <c r="Y5" s="38"/>
      <c r="Z5" s="38"/>
      <c r="AA5" s="38"/>
    </row>
    <row r="6" spans="1:27" ht="12.75">
      <c r="A6" s="14">
        <v>1</v>
      </c>
      <c r="B6" s="21" t="s">
        <v>14</v>
      </c>
      <c r="D6" s="39"/>
      <c r="E6" s="39"/>
      <c r="F6" s="39"/>
      <c r="G6" s="39"/>
      <c r="I6" s="39"/>
      <c r="L6" s="36" t="s">
        <v>15</v>
      </c>
      <c r="M6" s="39"/>
      <c r="N6" s="39"/>
      <c r="O6" s="39"/>
      <c r="P6" s="39"/>
      <c r="Q6" s="39"/>
      <c r="R6" s="39"/>
      <c r="S6" s="39"/>
      <c r="T6" s="34" t="s">
        <v>16</v>
      </c>
      <c r="U6" s="33"/>
      <c r="V6" s="27" t="s">
        <v>17</v>
      </c>
      <c r="X6" s="40"/>
      <c r="Y6" s="40"/>
      <c r="Z6" s="40"/>
      <c r="AA6" s="40"/>
    </row>
    <row r="7" spans="1:27" ht="12.75">
      <c r="A7" s="15" t="s">
        <v>18</v>
      </c>
      <c r="B7" s="22" t="s">
        <v>19</v>
      </c>
      <c r="C7" s="41">
        <v>3600</v>
      </c>
      <c r="D7" s="24">
        <f aca="true" t="shared" si="0" ref="D7:AA7">C7+50</f>
        <v>3650</v>
      </c>
      <c r="E7" s="24">
        <f t="shared" si="0"/>
        <v>3700</v>
      </c>
      <c r="F7" s="24">
        <f t="shared" si="0"/>
        <v>3750</v>
      </c>
      <c r="G7" s="24">
        <f t="shared" si="0"/>
        <v>3800</v>
      </c>
      <c r="H7" s="24">
        <f t="shared" si="0"/>
        <v>3850</v>
      </c>
      <c r="I7" s="24">
        <f t="shared" si="0"/>
        <v>3900</v>
      </c>
      <c r="J7" s="24">
        <f t="shared" si="0"/>
        <v>3950</v>
      </c>
      <c r="K7" s="24">
        <f t="shared" si="0"/>
        <v>4000</v>
      </c>
      <c r="L7" s="24">
        <f t="shared" si="0"/>
        <v>4050</v>
      </c>
      <c r="M7" s="24">
        <f t="shared" si="0"/>
        <v>4100</v>
      </c>
      <c r="N7" s="24">
        <f t="shared" si="0"/>
        <v>4150</v>
      </c>
      <c r="O7" s="24">
        <f t="shared" si="0"/>
        <v>4200</v>
      </c>
      <c r="P7" s="24">
        <f t="shared" si="0"/>
        <v>4250</v>
      </c>
      <c r="Q7" s="24">
        <f t="shared" si="0"/>
        <v>4300</v>
      </c>
      <c r="R7" s="24">
        <f t="shared" si="0"/>
        <v>4350</v>
      </c>
      <c r="S7" s="24">
        <f t="shared" si="0"/>
        <v>4400</v>
      </c>
      <c r="T7" s="24">
        <f t="shared" si="0"/>
        <v>4450</v>
      </c>
      <c r="U7" s="24">
        <f t="shared" si="0"/>
        <v>4500</v>
      </c>
      <c r="V7" s="24">
        <f t="shared" si="0"/>
        <v>4550</v>
      </c>
      <c r="W7" s="24">
        <f t="shared" si="0"/>
        <v>4600</v>
      </c>
      <c r="X7" s="24">
        <f t="shared" si="0"/>
        <v>4650</v>
      </c>
      <c r="Y7" s="24">
        <f t="shared" si="0"/>
        <v>4700</v>
      </c>
      <c r="Z7" s="24">
        <f t="shared" si="0"/>
        <v>4750</v>
      </c>
      <c r="AA7" s="24">
        <f t="shared" si="0"/>
        <v>4800</v>
      </c>
    </row>
    <row r="8" spans="1:27" ht="12.75">
      <c r="A8" s="16">
        <v>6</v>
      </c>
      <c r="B8" s="3">
        <f aca="true" t="shared" si="1" ref="B8:B44">$A$6*12/A8</f>
        <v>2</v>
      </c>
      <c r="C8" s="11">
        <f>(3.5*$G$3/($B8+0.2))*(($G$4+($G$5*C$7))/($G$4+C$7))/2000</f>
        <v>14.914006885284163</v>
      </c>
      <c r="D8" s="11">
        <f aca="true" t="shared" si="2" ref="D8:AA8">(3.5*$G$3/($B8+0.2))*(($G$4+($G$5*D$7))/($G$4+D$7))/2000</f>
        <v>14.835176542207792</v>
      </c>
      <c r="E8" s="11">
        <f t="shared" si="2"/>
        <v>14.757345316280677</v>
      </c>
      <c r="F8" s="11">
        <f t="shared" si="2"/>
        <v>14.680494332493701</v>
      </c>
      <c r="G8" s="11">
        <f t="shared" si="2"/>
        <v>14.60460518830356</v>
      </c>
      <c r="H8" s="11">
        <f t="shared" si="2"/>
        <v>14.529659938941656</v>
      </c>
      <c r="I8" s="11">
        <f t="shared" si="2"/>
        <v>14.455641083267784</v>
      </c>
      <c r="J8" s="11">
        <f t="shared" si="2"/>
        <v>14.382531550145186</v>
      </c>
      <c r="K8" s="11">
        <f t="shared" si="2"/>
        <v>14.310314685314685</v>
      </c>
      <c r="L8" s="11">
        <f t="shared" si="2"/>
        <v>14.23897423874669</v>
      </c>
      <c r="M8" s="11">
        <f t="shared" si="2"/>
        <v>14.168494352450928</v>
      </c>
      <c r="N8" s="11">
        <f t="shared" si="2"/>
        <v>14.098859548724656</v>
      </c>
      <c r="O8" s="11">
        <f t="shared" si="2"/>
        <v>14.030054718821107</v>
      </c>
      <c r="P8" s="11">
        <f t="shared" si="2"/>
        <v>13.96206511202068</v>
      </c>
      <c r="Q8" s="11">
        <f t="shared" si="2"/>
        <v>13.894876325088338</v>
      </c>
      <c r="R8" s="11">
        <f t="shared" si="2"/>
        <v>13.82847429210134</v>
      </c>
      <c r="S8" s="11">
        <f t="shared" si="2"/>
        <v>13.762845274632236</v>
      </c>
      <c r="T8" s="11">
        <f t="shared" si="2"/>
        <v>13.697975852272728</v>
      </c>
      <c r="U8" s="11">
        <f t="shared" si="2"/>
        <v>13.633852913484672</v>
      </c>
      <c r="V8" s="11">
        <f t="shared" si="2"/>
        <v>13.570463646765132</v>
      </c>
      <c r="W8" s="11">
        <f t="shared" si="2"/>
        <v>13.507795532112938</v>
      </c>
      <c r="X8" s="11">
        <f t="shared" si="2"/>
        <v>13.445836332784863</v>
      </c>
      <c r="Y8" s="11">
        <f t="shared" si="2"/>
        <v>13.384574087329993</v>
      </c>
      <c r="Z8" s="11">
        <f t="shared" si="2"/>
        <v>13.323997101891397</v>
      </c>
      <c r="AA8" s="11">
        <f t="shared" si="2"/>
        <v>13.264093942764688</v>
      </c>
    </row>
    <row r="9" spans="1:27" ht="12.75">
      <c r="A9" s="16">
        <f aca="true" t="shared" si="3" ref="A9:A26">A8+1</f>
        <v>7</v>
      </c>
      <c r="B9" s="3">
        <f t="shared" si="1"/>
        <v>1.7142857142857142</v>
      </c>
      <c r="C9" s="11">
        <f aca="true" t="shared" si="4" ref="C9:R24">(3.5*$G$3/($B9+0.2))*(($G$4+($G$5*C$7))/($G$4+C$7))/2000</f>
        <v>17.139978062192252</v>
      </c>
      <c r="D9" s="11">
        <f t="shared" si="4"/>
        <v>17.049381996268657</v>
      </c>
      <c r="E9" s="11">
        <f t="shared" si="4"/>
        <v>16.959934169456897</v>
      </c>
      <c r="F9" s="11">
        <f t="shared" si="4"/>
        <v>16.871612889582316</v>
      </c>
      <c r="G9" s="11">
        <f t="shared" si="4"/>
        <v>16.784397007453347</v>
      </c>
      <c r="H9" s="11">
        <f t="shared" si="4"/>
        <v>16.698265899977727</v>
      </c>
      <c r="I9" s="11">
        <f t="shared" si="4"/>
        <v>16.613199453904766</v>
      </c>
      <c r="J9" s="11">
        <f t="shared" si="4"/>
        <v>16.52917805016686</v>
      </c>
      <c r="K9" s="11">
        <f t="shared" si="4"/>
        <v>16.446182548794493</v>
      </c>
      <c r="L9" s="11">
        <f t="shared" si="4"/>
        <v>16.364194274380527</v>
      </c>
      <c r="M9" s="11">
        <f t="shared" si="4"/>
        <v>16.28319500207047</v>
      </c>
      <c r="N9" s="11">
        <f t="shared" si="4"/>
        <v>16.203166944056697</v>
      </c>
      <c r="O9" s="11">
        <f t="shared" si="4"/>
        <v>16.124092736555603</v>
      </c>
      <c r="P9" s="11">
        <f t="shared" si="4"/>
        <v>16.04595542724765</v>
      </c>
      <c r="Q9" s="11">
        <f t="shared" si="4"/>
        <v>15.968738463161225</v>
      </c>
      <c r="R9" s="11">
        <f t="shared" si="4"/>
        <v>15.89242567898214</v>
      </c>
      <c r="S9" s="11">
        <f aca="true" t="shared" si="5" ref="S9:AA24">(3.5*$G$3/($B9+0.2))*(($G$4+($G$5*S$7))/($G$4+S$7))/2000</f>
        <v>15.817001285771378</v>
      </c>
      <c r="T9" s="11">
        <f t="shared" si="5"/>
        <v>15.74244986007463</v>
      </c>
      <c r="U9" s="11">
        <f t="shared" si="5"/>
        <v>15.66875633340776</v>
      </c>
      <c r="V9" s="11">
        <f t="shared" si="5"/>
        <v>15.595905982103215</v>
      </c>
      <c r="W9" s="11">
        <f t="shared" si="5"/>
        <v>15.52388441750293</v>
      </c>
      <c r="X9" s="11">
        <f t="shared" si="5"/>
        <v>15.452677576484097</v>
      </c>
      <c r="Y9" s="11">
        <f t="shared" si="5"/>
        <v>15.382271712304622</v>
      </c>
      <c r="Z9" s="11">
        <f t="shared" si="5"/>
        <v>15.312653385755786</v>
      </c>
      <c r="AA9" s="11">
        <f t="shared" si="5"/>
        <v>15.243809456610167</v>
      </c>
    </row>
    <row r="10" spans="1:27" ht="12.75">
      <c r="A10" s="16">
        <f t="shared" si="3"/>
        <v>8</v>
      </c>
      <c r="B10" s="3">
        <f t="shared" si="1"/>
        <v>1.5</v>
      </c>
      <c r="C10" s="11">
        <f t="shared" si="4"/>
        <v>19.300479498603035</v>
      </c>
      <c r="D10" s="11">
        <f t="shared" si="4"/>
        <v>19.198463760504204</v>
      </c>
      <c r="E10" s="11">
        <f t="shared" si="4"/>
        <v>19.0977409975397</v>
      </c>
      <c r="F10" s="11">
        <f t="shared" si="4"/>
        <v>18.998286783227144</v>
      </c>
      <c r="G10" s="11">
        <f t="shared" si="4"/>
        <v>18.90007730251049</v>
      </c>
      <c r="H10" s="11">
        <f t="shared" si="4"/>
        <v>18.803089332748026</v>
      </c>
      <c r="I10" s="11">
        <f t="shared" si="4"/>
        <v>18.70730022540537</v>
      </c>
      <c r="J10" s="11">
        <f t="shared" si="4"/>
        <v>18.612687888423185</v>
      </c>
      <c r="K10" s="11">
        <f t="shared" si="4"/>
        <v>18.51923076923077</v>
      </c>
      <c r="L10" s="11">
        <f t="shared" si="4"/>
        <v>18.42690783837807</v>
      </c>
      <c r="M10" s="11">
        <f t="shared" si="4"/>
        <v>18.335698573760023</v>
      </c>
      <c r="N10" s="11">
        <f t="shared" si="4"/>
        <v>18.24558294540838</v>
      </c>
      <c r="O10" s="11">
        <f t="shared" si="4"/>
        <v>18.15654140082732</v>
      </c>
      <c r="P10" s="11">
        <f t="shared" si="4"/>
        <v>18.068554850850294</v>
      </c>
      <c r="Q10" s="11">
        <f t="shared" si="4"/>
        <v>17.981604655996673</v>
      </c>
      <c r="R10" s="11">
        <f t="shared" si="4"/>
        <v>17.895672613307617</v>
      </c>
      <c r="S10" s="11">
        <f t="shared" si="5"/>
        <v>17.81074094364172</v>
      </c>
      <c r="T10" s="11">
        <f t="shared" si="5"/>
        <v>17.726792279411764</v>
      </c>
      <c r="U10" s="11">
        <f t="shared" si="5"/>
        <v>17.64380965274487</v>
      </c>
      <c r="V10" s="11">
        <f t="shared" si="5"/>
        <v>17.561776484049</v>
      </c>
      <c r="W10" s="11">
        <f t="shared" si="5"/>
        <v>17.480676570969685</v>
      </c>
      <c r="X10" s="11">
        <f t="shared" si="5"/>
        <v>17.40049407772159</v>
      </c>
      <c r="Y10" s="11">
        <f t="shared" si="5"/>
        <v>17.321213524779992</v>
      </c>
      <c r="Z10" s="11">
        <f t="shared" si="5"/>
        <v>17.242819778918278</v>
      </c>
      <c r="AA10" s="11">
        <f t="shared" si="5"/>
        <v>17.165298043577835</v>
      </c>
    </row>
    <row r="11" spans="1:27" ht="12.75">
      <c r="A11" s="16">
        <f t="shared" si="3"/>
        <v>9</v>
      </c>
      <c r="B11" s="3">
        <f t="shared" si="1"/>
        <v>1.3333333333333333</v>
      </c>
      <c r="C11" s="11">
        <f t="shared" si="4"/>
        <v>21.39835770497293</v>
      </c>
      <c r="D11" s="11">
        <f t="shared" si="4"/>
        <v>21.28525329968944</v>
      </c>
      <c r="E11" s="11">
        <f t="shared" si="4"/>
        <v>21.173582410315753</v>
      </c>
      <c r="F11" s="11">
        <f t="shared" si="4"/>
        <v>21.063317955317054</v>
      </c>
      <c r="G11" s="11">
        <f t="shared" si="4"/>
        <v>20.95443353104424</v>
      </c>
      <c r="H11" s="11">
        <f t="shared" si="4"/>
        <v>20.846903390655417</v>
      </c>
      <c r="I11" s="11">
        <f t="shared" si="4"/>
        <v>20.740702423818995</v>
      </c>
      <c r="J11" s="11">
        <f t="shared" si="4"/>
        <v>20.63580613716483</v>
      </c>
      <c r="K11" s="11">
        <f t="shared" si="4"/>
        <v>20.532190635451506</v>
      </c>
      <c r="L11" s="11">
        <f t="shared" si="4"/>
        <v>20.429832603419165</v>
      </c>
      <c r="M11" s="11">
        <f t="shared" si="4"/>
        <v>20.328709288299155</v>
      </c>
      <c r="N11" s="11">
        <f t="shared" si="4"/>
        <v>20.22879848295277</v>
      </c>
      <c r="O11" s="11">
        <f t="shared" si="4"/>
        <v>20.130078509612893</v>
      </c>
      <c r="P11" s="11">
        <f t="shared" si="4"/>
        <v>20.032528204203587</v>
      </c>
      <c r="Q11" s="11">
        <f t="shared" si="4"/>
        <v>19.936126901213704</v>
      </c>
      <c r="R11" s="11">
        <f t="shared" si="4"/>
        <v>19.840854419101923</v>
      </c>
      <c r="S11" s="11">
        <f t="shared" si="5"/>
        <v>19.74669104621147</v>
      </c>
      <c r="T11" s="11">
        <f t="shared" si="5"/>
        <v>19.653617527173914</v>
      </c>
      <c r="U11" s="11">
        <f t="shared" si="5"/>
        <v>19.561615049782358</v>
      </c>
      <c r="V11" s="11">
        <f t="shared" si="5"/>
        <v>19.470665232315195</v>
      </c>
      <c r="W11" s="11">
        <f t="shared" si="5"/>
        <v>19.38075011129248</v>
      </c>
      <c r="X11" s="11">
        <f t="shared" si="5"/>
        <v>19.291852129647847</v>
      </c>
      <c r="Y11" s="11">
        <f t="shared" si="5"/>
        <v>19.203954125299557</v>
      </c>
      <c r="Z11" s="11">
        <f t="shared" si="5"/>
        <v>19.11703932010505</v>
      </c>
      <c r="AA11" s="11">
        <f t="shared" si="5"/>
        <v>19.031091309184117</v>
      </c>
    </row>
    <row r="12" spans="1:27" ht="12.75">
      <c r="A12" s="16">
        <f t="shared" si="3"/>
        <v>10</v>
      </c>
      <c r="B12" s="3">
        <f t="shared" si="1"/>
        <v>1.2</v>
      </c>
      <c r="C12" s="11">
        <f t="shared" si="4"/>
        <v>23.436296534017973</v>
      </c>
      <c r="D12" s="11">
        <f t="shared" si="4"/>
        <v>23.312420280612244</v>
      </c>
      <c r="E12" s="11">
        <f t="shared" si="4"/>
        <v>23.190114068441066</v>
      </c>
      <c r="F12" s="11">
        <f t="shared" si="4"/>
        <v>23.06934823677582</v>
      </c>
      <c r="G12" s="11">
        <f t="shared" si="4"/>
        <v>22.950093867334168</v>
      </c>
      <c r="H12" s="11">
        <f t="shared" si="4"/>
        <v>22.832322761194032</v>
      </c>
      <c r="I12" s="11">
        <f t="shared" si="4"/>
        <v>22.71600741656366</v>
      </c>
      <c r="J12" s="11">
        <f t="shared" si="4"/>
        <v>22.601121007371006</v>
      </c>
      <c r="K12" s="11">
        <f t="shared" si="4"/>
        <v>22.487637362637365</v>
      </c>
      <c r="L12" s="11">
        <f t="shared" si="4"/>
        <v>22.37553094660194</v>
      </c>
      <c r="M12" s="11">
        <f t="shared" si="4"/>
        <v>22.264776839565744</v>
      </c>
      <c r="N12" s="11">
        <f t="shared" si="4"/>
        <v>22.155350719424458</v>
      </c>
      <c r="O12" s="11">
        <f t="shared" si="4"/>
        <v>22.04722884386174</v>
      </c>
      <c r="P12" s="11">
        <f t="shared" si="4"/>
        <v>21.940388033175356</v>
      </c>
      <c r="Q12" s="11">
        <f t="shared" si="4"/>
        <v>21.834805653710244</v>
      </c>
      <c r="R12" s="11">
        <f t="shared" si="4"/>
        <v>21.730459601873534</v>
      </c>
      <c r="S12" s="11">
        <f t="shared" si="5"/>
        <v>21.6273282887078</v>
      </c>
      <c r="T12" s="11">
        <f t="shared" si="5"/>
        <v>21.525390625</v>
      </c>
      <c r="U12" s="11">
        <f t="shared" si="5"/>
        <v>21.424626006904486</v>
      </c>
      <c r="V12" s="11">
        <f t="shared" si="5"/>
        <v>21.325014302059493</v>
      </c>
      <c r="W12" s="11">
        <f t="shared" si="5"/>
        <v>21.226535836177476</v>
      </c>
      <c r="X12" s="11">
        <f t="shared" si="5"/>
        <v>21.129171380090497</v>
      </c>
      <c r="Y12" s="11">
        <f t="shared" si="5"/>
        <v>21.03290213723285</v>
      </c>
      <c r="Z12" s="11">
        <f t="shared" si="5"/>
        <v>20.937709731543627</v>
      </c>
      <c r="AA12" s="11">
        <f t="shared" si="5"/>
        <v>20.843576195773082</v>
      </c>
    </row>
    <row r="13" spans="1:27" ht="12.75">
      <c r="A13" s="16">
        <f t="shared" si="3"/>
        <v>11</v>
      </c>
      <c r="B13" s="3">
        <f t="shared" si="1"/>
        <v>1.0909090909090908</v>
      </c>
      <c r="C13" s="11">
        <f t="shared" si="4"/>
        <v>25.416828635484283</v>
      </c>
      <c r="D13" s="11">
        <f t="shared" si="4"/>
        <v>25.28248396629779</v>
      </c>
      <c r="E13" s="11">
        <f t="shared" si="4"/>
        <v>25.14984201788679</v>
      </c>
      <c r="F13" s="11">
        <f t="shared" si="4"/>
        <v>25.018870622982227</v>
      </c>
      <c r="G13" s="11">
        <f t="shared" si="4"/>
        <v>24.889538419503253</v>
      </c>
      <c r="H13" s="11">
        <f t="shared" si="4"/>
        <v>24.76181482552029</v>
      </c>
      <c r="I13" s="11">
        <f t="shared" si="4"/>
        <v>24.635670015146506</v>
      </c>
      <c r="J13" s="11">
        <f t="shared" si="4"/>
        <v>24.511074895317854</v>
      </c>
      <c r="K13" s="11">
        <f t="shared" si="4"/>
        <v>24.38800108342362</v>
      </c>
      <c r="L13" s="11">
        <f t="shared" si="4"/>
        <v>24.266420885751405</v>
      </c>
      <c r="M13" s="11">
        <f t="shared" si="4"/>
        <v>24.146307276712143</v>
      </c>
      <c r="N13" s="11">
        <f t="shared" si="4"/>
        <v>24.027633878812445</v>
      </c>
      <c r="O13" s="11">
        <f t="shared" si="4"/>
        <v>23.910374943343015</v>
      </c>
      <c r="P13" s="11">
        <f t="shared" si="4"/>
        <v>23.794505331753555</v>
      </c>
      <c r="Q13" s="11">
        <f t="shared" si="4"/>
        <v>23.680000497685764</v>
      </c>
      <c r="R13" s="11">
        <f t="shared" si="4"/>
        <v>23.5668364696375</v>
      </c>
      <c r="S13" s="11">
        <f t="shared" si="5"/>
        <v>23.454989834232403</v>
      </c>
      <c r="T13" s="11">
        <f t="shared" si="5"/>
        <v>23.344437720070427</v>
      </c>
      <c r="U13" s="11">
        <f t="shared" si="5"/>
        <v>23.235157782135854</v>
      </c>
      <c r="V13" s="11">
        <f t="shared" si="5"/>
        <v>23.12712818674058</v>
      </c>
      <c r="W13" s="11">
        <f t="shared" si="5"/>
        <v>23.020327596981204</v>
      </c>
      <c r="X13" s="11">
        <f t="shared" si="5"/>
        <v>22.914735158689698</v>
      </c>
      <c r="Y13" s="11">
        <f t="shared" si="5"/>
        <v>22.810330486858163</v>
      </c>
      <c r="Z13" s="11">
        <f t="shared" si="5"/>
        <v>22.70709365251914</v>
      </c>
      <c r="AA13" s="11">
        <f t="shared" si="5"/>
        <v>22.605005170063766</v>
      </c>
    </row>
    <row r="14" spans="1:27" ht="12.75">
      <c r="A14" s="16">
        <f t="shared" si="3"/>
        <v>12</v>
      </c>
      <c r="B14" s="3">
        <f t="shared" si="1"/>
        <v>1</v>
      </c>
      <c r="C14" s="11">
        <f t="shared" si="4"/>
        <v>27.3423459563543</v>
      </c>
      <c r="D14" s="11">
        <f t="shared" si="4"/>
        <v>27.197823660714285</v>
      </c>
      <c r="E14" s="11">
        <f t="shared" si="4"/>
        <v>27.055133079847906</v>
      </c>
      <c r="F14" s="11">
        <f t="shared" si="4"/>
        <v>26.914239609571784</v>
      </c>
      <c r="G14" s="11">
        <f t="shared" si="4"/>
        <v>26.77510951188986</v>
      </c>
      <c r="H14" s="11">
        <f t="shared" si="4"/>
        <v>26.6377098880597</v>
      </c>
      <c r="I14" s="11">
        <f t="shared" si="4"/>
        <v>26.5020086526576</v>
      </c>
      <c r="J14" s="11">
        <f t="shared" si="4"/>
        <v>26.36797450859951</v>
      </c>
      <c r="K14" s="11">
        <f t="shared" si="4"/>
        <v>26.235576923076923</v>
      </c>
      <c r="L14" s="11">
        <f t="shared" si="4"/>
        <v>26.104786104368934</v>
      </c>
      <c r="M14" s="11">
        <f t="shared" si="4"/>
        <v>25.975572979493364</v>
      </c>
      <c r="N14" s="11">
        <f t="shared" si="4"/>
        <v>25.847909172661872</v>
      </c>
      <c r="O14" s="11">
        <f t="shared" si="4"/>
        <v>25.721766984505365</v>
      </c>
      <c r="P14" s="11">
        <f t="shared" si="4"/>
        <v>25.597119372037916</v>
      </c>
      <c r="Q14" s="11">
        <f t="shared" si="4"/>
        <v>25.473939929328623</v>
      </c>
      <c r="R14" s="11">
        <f t="shared" si="4"/>
        <v>25.35220286885246</v>
      </c>
      <c r="S14" s="11">
        <f t="shared" si="5"/>
        <v>25.23188300349243</v>
      </c>
      <c r="T14" s="11">
        <f t="shared" si="5"/>
        <v>25.112955729166668</v>
      </c>
      <c r="U14" s="11">
        <f t="shared" si="5"/>
        <v>24.99539700805523</v>
      </c>
      <c r="V14" s="11">
        <f t="shared" si="5"/>
        <v>24.879183352402745</v>
      </c>
      <c r="W14" s="11">
        <f t="shared" si="5"/>
        <v>24.764291808873722</v>
      </c>
      <c r="X14" s="11">
        <f t="shared" si="5"/>
        <v>24.650699943438916</v>
      </c>
      <c r="Y14" s="11">
        <f t="shared" si="5"/>
        <v>24.538385826771655</v>
      </c>
      <c r="Z14" s="11">
        <f t="shared" si="5"/>
        <v>24.427328020134226</v>
      </c>
      <c r="AA14" s="11">
        <f t="shared" si="5"/>
        <v>24.317505561735263</v>
      </c>
    </row>
    <row r="15" spans="1:27" ht="12.75">
      <c r="A15" s="16">
        <f t="shared" si="3"/>
        <v>13</v>
      </c>
      <c r="B15" s="3">
        <f t="shared" si="1"/>
        <v>0.9230769230769231</v>
      </c>
      <c r="C15" s="11">
        <f t="shared" si="4"/>
        <v>29.215109378022404</v>
      </c>
      <c r="D15" s="11">
        <f t="shared" si="4"/>
        <v>29.060688295009786</v>
      </c>
      <c r="E15" s="11">
        <f t="shared" si="4"/>
        <v>28.908224386686804</v>
      </c>
      <c r="F15" s="11">
        <f t="shared" si="4"/>
        <v>28.75768067872054</v>
      </c>
      <c r="G15" s="11">
        <f t="shared" si="4"/>
        <v>28.609021122293278</v>
      </c>
      <c r="H15" s="11">
        <f t="shared" si="4"/>
        <v>28.462210565324064</v>
      </c>
      <c r="I15" s="11">
        <f t="shared" si="4"/>
        <v>28.317214724757438</v>
      </c>
      <c r="J15" s="11">
        <f t="shared" si="4"/>
        <v>28.174000159873447</v>
      </c>
      <c r="K15" s="11">
        <f t="shared" si="4"/>
        <v>28.032534246575345</v>
      </c>
      <c r="L15" s="11">
        <f t="shared" si="4"/>
        <v>27.89278515261338</v>
      </c>
      <c r="M15" s="11">
        <f t="shared" si="4"/>
        <v>27.754721813705242</v>
      </c>
      <c r="N15" s="11">
        <f t="shared" si="4"/>
        <v>27.618313910515425</v>
      </c>
      <c r="O15" s="11">
        <f t="shared" si="4"/>
        <v>27.483531846457787</v>
      </c>
      <c r="P15" s="11">
        <f t="shared" si="4"/>
        <v>27.35034672628709</v>
      </c>
      <c r="Q15" s="11">
        <f t="shared" si="4"/>
        <v>27.21873033544702</v>
      </c>
      <c r="R15" s="11">
        <f t="shared" si="4"/>
        <v>27.088655120143724</v>
      </c>
      <c r="S15" s="11">
        <f t="shared" si="5"/>
        <v>26.960094168115205</v>
      </c>
      <c r="T15" s="11">
        <f t="shared" si="5"/>
        <v>26.833021190068497</v>
      </c>
      <c r="U15" s="11">
        <f t="shared" si="5"/>
        <v>26.707410501757646</v>
      </c>
      <c r="V15" s="11">
        <f t="shared" si="5"/>
        <v>26.583237006676907</v>
      </c>
      <c r="W15" s="11">
        <f t="shared" si="5"/>
        <v>26.460476179344525</v>
      </c>
      <c r="X15" s="11">
        <f t="shared" si="5"/>
        <v>26.33910404915391</v>
      </c>
      <c r="Y15" s="11">
        <f t="shared" si="5"/>
        <v>26.219097184769716</v>
      </c>
      <c r="Z15" s="11">
        <f t="shared" si="5"/>
        <v>26.100432679047533</v>
      </c>
      <c r="AA15" s="11">
        <f t="shared" si="5"/>
        <v>25.983088134456857</v>
      </c>
    </row>
    <row r="16" spans="1:27" ht="12.75">
      <c r="A16" s="16">
        <f t="shared" si="3"/>
        <v>14</v>
      </c>
      <c r="B16" s="3">
        <f t="shared" si="1"/>
        <v>0.8571428571428571</v>
      </c>
      <c r="C16" s="11">
        <f t="shared" si="4"/>
        <v>31.037257572077856</v>
      </c>
      <c r="D16" s="11">
        <f t="shared" si="4"/>
        <v>30.873205236486488</v>
      </c>
      <c r="E16" s="11">
        <f t="shared" si="4"/>
        <v>30.711232144692218</v>
      </c>
      <c r="F16" s="11">
        <f t="shared" si="4"/>
        <v>30.551299016270676</v>
      </c>
      <c r="G16" s="11">
        <f t="shared" si="4"/>
        <v>30.393367554037138</v>
      </c>
      <c r="H16" s="11">
        <f t="shared" si="4"/>
        <v>30.237400413473175</v>
      </c>
      <c r="I16" s="11">
        <f t="shared" si="4"/>
        <v>30.08336117328701</v>
      </c>
      <c r="J16" s="11">
        <f t="shared" si="4"/>
        <v>29.9312143070589</v>
      </c>
      <c r="K16" s="11">
        <f t="shared" si="4"/>
        <v>29.780925155925157</v>
      </c>
      <c r="L16" s="11">
        <f t="shared" si="4"/>
        <v>29.632459902256624</v>
      </c>
      <c r="M16" s="11">
        <f t="shared" si="4"/>
        <v>29.48578554428977</v>
      </c>
      <c r="N16" s="11">
        <f t="shared" si="4"/>
        <v>29.340869871670233</v>
      </c>
      <c r="O16" s="11">
        <f t="shared" si="4"/>
        <v>29.197681441870955</v>
      </c>
      <c r="P16" s="11">
        <f t="shared" si="4"/>
        <v>29.056189557448445</v>
      </c>
      <c r="Q16" s="11">
        <f t="shared" si="4"/>
        <v>28.91636424410276</v>
      </c>
      <c r="R16" s="11">
        <f t="shared" si="4"/>
        <v>28.778176229508198</v>
      </c>
      <c r="S16" s="11">
        <f t="shared" si="5"/>
        <v>28.641596922883302</v>
      </c>
      <c r="T16" s="11">
        <f t="shared" si="5"/>
        <v>28.506598395270274</v>
      </c>
      <c r="U16" s="11">
        <f t="shared" si="5"/>
        <v>28.37315336049513</v>
      </c>
      <c r="V16" s="11">
        <f t="shared" si="5"/>
        <v>28.241235156781496</v>
      </c>
      <c r="W16" s="11">
        <f t="shared" si="5"/>
        <v>28.11081772899179</v>
      </c>
      <c r="X16" s="11">
        <f t="shared" si="5"/>
        <v>27.981875611471203</v>
      </c>
      <c r="Y16" s="11">
        <f t="shared" si="5"/>
        <v>27.85438391147053</v>
      </c>
      <c r="Z16" s="11">
        <f t="shared" si="5"/>
        <v>27.72831829312534</v>
      </c>
      <c r="AA16" s="11">
        <f t="shared" si="5"/>
        <v>27.60365496196976</v>
      </c>
    </row>
    <row r="17" spans="1:27" ht="12.75">
      <c r="A17" s="16">
        <f t="shared" si="3"/>
        <v>15</v>
      </c>
      <c r="B17" s="3">
        <f t="shared" si="1"/>
        <v>0.8</v>
      </c>
      <c r="C17" s="11">
        <f t="shared" si="4"/>
        <v>32.810815147625156</v>
      </c>
      <c r="D17" s="11">
        <f t="shared" si="4"/>
        <v>32.63738839285715</v>
      </c>
      <c r="E17" s="11">
        <f t="shared" si="4"/>
        <v>32.46615969581749</v>
      </c>
      <c r="F17" s="11">
        <f t="shared" si="4"/>
        <v>32.29708753148614</v>
      </c>
      <c r="G17" s="11">
        <f t="shared" si="4"/>
        <v>32.13013141426783</v>
      </c>
      <c r="H17" s="11">
        <f t="shared" si="4"/>
        <v>31.965251865671643</v>
      </c>
      <c r="I17" s="11">
        <f t="shared" si="4"/>
        <v>31.802410383189123</v>
      </c>
      <c r="J17" s="11">
        <f t="shared" si="4"/>
        <v>31.641569410319413</v>
      </c>
      <c r="K17" s="11">
        <f t="shared" si="4"/>
        <v>31.482692307692307</v>
      </c>
      <c r="L17" s="11">
        <f t="shared" si="4"/>
        <v>31.32574332524272</v>
      </c>
      <c r="M17" s="11">
        <f t="shared" si="4"/>
        <v>31.17068757539204</v>
      </c>
      <c r="N17" s="11">
        <f t="shared" si="4"/>
        <v>31.01749100719425</v>
      </c>
      <c r="O17" s="11">
        <f t="shared" si="4"/>
        <v>30.866120381406436</v>
      </c>
      <c r="P17" s="11">
        <f t="shared" si="4"/>
        <v>30.7165432464455</v>
      </c>
      <c r="Q17" s="11">
        <f t="shared" si="4"/>
        <v>30.568727915194344</v>
      </c>
      <c r="R17" s="11">
        <f t="shared" si="4"/>
        <v>30.42264344262295</v>
      </c>
      <c r="S17" s="11">
        <f t="shared" si="5"/>
        <v>30.27825960419092</v>
      </c>
      <c r="T17" s="11">
        <f t="shared" si="5"/>
        <v>30.135546875000003</v>
      </c>
      <c r="U17" s="11">
        <f t="shared" si="5"/>
        <v>29.99447640966628</v>
      </c>
      <c r="V17" s="11">
        <f t="shared" si="5"/>
        <v>29.855020022883295</v>
      </c>
      <c r="W17" s="11">
        <f t="shared" si="5"/>
        <v>29.717150170648463</v>
      </c>
      <c r="X17" s="11">
        <f t="shared" si="5"/>
        <v>29.5808399321267</v>
      </c>
      <c r="Y17" s="11">
        <f t="shared" si="5"/>
        <v>29.446062992125984</v>
      </c>
      <c r="Z17" s="11">
        <f t="shared" si="5"/>
        <v>29.312793624161074</v>
      </c>
      <c r="AA17" s="11">
        <f t="shared" si="5"/>
        <v>29.18100667408231</v>
      </c>
    </row>
    <row r="18" spans="1:27" ht="12.75">
      <c r="A18" s="16">
        <f t="shared" si="3"/>
        <v>16</v>
      </c>
      <c r="B18" s="3">
        <f t="shared" si="1"/>
        <v>0.75</v>
      </c>
      <c r="C18" s="11">
        <f t="shared" si="4"/>
        <v>34.53770015539491</v>
      </c>
      <c r="D18" s="11">
        <f t="shared" si="4"/>
        <v>34.355145676691734</v>
      </c>
      <c r="E18" s="11">
        <f t="shared" si="4"/>
        <v>34.17490494296578</v>
      </c>
      <c r="F18" s="11">
        <f t="shared" si="4"/>
        <v>33.99693424366963</v>
      </c>
      <c r="G18" s="11">
        <f t="shared" si="4"/>
        <v>33.8211909623872</v>
      </c>
      <c r="H18" s="11">
        <f t="shared" si="4"/>
        <v>33.64763354281226</v>
      </c>
      <c r="I18" s="11">
        <f t="shared" si="4"/>
        <v>33.47622145598855</v>
      </c>
      <c r="J18" s="11">
        <f t="shared" si="4"/>
        <v>33.30691516875728</v>
      </c>
      <c r="K18" s="11">
        <f t="shared" si="4"/>
        <v>33.13967611336033</v>
      </c>
      <c r="L18" s="11">
        <f t="shared" si="4"/>
        <v>32.974466658150234</v>
      </c>
      <c r="M18" s="11">
        <f t="shared" si="4"/>
        <v>32.81125007936005</v>
      </c>
      <c r="N18" s="11">
        <f t="shared" si="4"/>
        <v>32.64999053388868</v>
      </c>
      <c r="O18" s="11">
        <f t="shared" si="4"/>
        <v>32.49065303305941</v>
      </c>
      <c r="P18" s="11">
        <f t="shared" si="4"/>
        <v>32.333203417311054</v>
      </c>
      <c r="Q18" s="11">
        <f t="shared" si="4"/>
        <v>32.177608331783524</v>
      </c>
      <c r="R18" s="11">
        <f t="shared" si="4"/>
        <v>32.023835202761006</v>
      </c>
      <c r="S18" s="11">
        <f t="shared" si="5"/>
        <v>31.871852214937814</v>
      </c>
      <c r="T18" s="11">
        <f t="shared" si="5"/>
        <v>31.721628289473692</v>
      </c>
      <c r="U18" s="11">
        <f t="shared" si="5"/>
        <v>31.573133062806612</v>
      </c>
      <c r="V18" s="11">
        <f t="shared" si="5"/>
        <v>31.426336866192944</v>
      </c>
      <c r="W18" s="11">
        <f t="shared" si="5"/>
        <v>31.281210705945757</v>
      </c>
      <c r="X18" s="11">
        <f t="shared" si="5"/>
        <v>31.137726244343895</v>
      </c>
      <c r="Y18" s="11">
        <f t="shared" si="5"/>
        <v>30.995855781185252</v>
      </c>
      <c r="Z18" s="11">
        <f t="shared" si="5"/>
        <v>30.85557223595903</v>
      </c>
      <c r="AA18" s="11">
        <f t="shared" si="5"/>
        <v>30.716849130612964</v>
      </c>
    </row>
    <row r="19" spans="1:27" ht="12.75">
      <c r="A19" s="16">
        <f t="shared" si="3"/>
        <v>17</v>
      </c>
      <c r="B19" s="3">
        <f t="shared" si="1"/>
        <v>0.7058823529411765</v>
      </c>
      <c r="C19" s="11">
        <f t="shared" si="4"/>
        <v>36.21973100711868</v>
      </c>
      <c r="D19" s="11">
        <f t="shared" si="4"/>
        <v>36.02828588821892</v>
      </c>
      <c r="E19" s="11">
        <f t="shared" si="4"/>
        <v>35.83926719668163</v>
      </c>
      <c r="F19" s="11">
        <f t="shared" si="4"/>
        <v>35.65262909319899</v>
      </c>
      <c r="G19" s="11">
        <f t="shared" si="4"/>
        <v>35.46832688588007</v>
      </c>
      <c r="H19" s="11">
        <f t="shared" si="4"/>
        <v>35.28631699457258</v>
      </c>
      <c r="I19" s="11">
        <f t="shared" si="4"/>
        <v>35.10655691650747</v>
      </c>
      <c r="J19" s="11">
        <f t="shared" si="4"/>
        <v>34.92900519320973</v>
      </c>
      <c r="K19" s="11">
        <f t="shared" si="4"/>
        <v>34.75362137862137</v>
      </c>
      <c r="L19" s="11">
        <f t="shared" si="4"/>
        <v>34.580366008384814</v>
      </c>
      <c r="M19" s="11">
        <f t="shared" si="4"/>
        <v>34.409200570237964</v>
      </c>
      <c r="N19" s="11">
        <f t="shared" si="4"/>
        <v>34.24008747547416</v>
      </c>
      <c r="O19" s="11">
        <f t="shared" si="4"/>
        <v>34.072990031422684</v>
      </c>
      <c r="P19" s="11">
        <f t="shared" si="4"/>
        <v>33.90787241490736</v>
      </c>
      <c r="Q19" s="11">
        <f t="shared" si="4"/>
        <v>33.7446996466431</v>
      </c>
      <c r="R19" s="11">
        <f t="shared" si="4"/>
        <v>33.58343756653182</v>
      </c>
      <c r="S19" s="11">
        <f t="shared" si="5"/>
        <v>33.42405280982114</v>
      </c>
      <c r="T19" s="11">
        <f t="shared" si="5"/>
        <v>33.26651278409091</v>
      </c>
      <c r="U19" s="11">
        <f t="shared" si="5"/>
        <v>33.1107856470342</v>
      </c>
      <c r="V19" s="11">
        <f t="shared" si="5"/>
        <v>32.95684028500103</v>
      </c>
      <c r="W19" s="11">
        <f t="shared" si="5"/>
        <v>32.80464629227427</v>
      </c>
      <c r="X19" s="11">
        <f t="shared" si="5"/>
        <v>32.654173951048946</v>
      </c>
      <c r="Y19" s="11">
        <f t="shared" si="5"/>
        <v>32.50539421208712</v>
      </c>
      <c r="Z19" s="11">
        <f t="shared" si="5"/>
        <v>32.35827867602195</v>
      </c>
      <c r="AA19" s="11">
        <f t="shared" si="5"/>
        <v>32.212799575285665</v>
      </c>
    </row>
    <row r="20" spans="1:27" ht="12.75">
      <c r="A20" s="16">
        <f t="shared" si="3"/>
        <v>18</v>
      </c>
      <c r="B20" s="3">
        <f t="shared" si="1"/>
        <v>0.6666666666666666</v>
      </c>
      <c r="C20" s="11">
        <f t="shared" si="4"/>
        <v>37.85863286264441</v>
      </c>
      <c r="D20" s="11">
        <f t="shared" si="4"/>
        <v>37.658525068681314</v>
      </c>
      <c r="E20" s="11">
        <f t="shared" si="4"/>
        <v>37.46095349517402</v>
      </c>
      <c r="F20" s="11">
        <f t="shared" si="4"/>
        <v>37.26587022863785</v>
      </c>
      <c r="G20" s="11">
        <f t="shared" si="4"/>
        <v>37.07322855492442</v>
      </c>
      <c r="H20" s="11">
        <f t="shared" si="4"/>
        <v>36.882982921928814</v>
      </c>
      <c r="I20" s="11">
        <f t="shared" si="4"/>
        <v>36.69508890367975</v>
      </c>
      <c r="J20" s="11">
        <f t="shared" si="4"/>
        <v>36.509503165753166</v>
      </c>
      <c r="K20" s="11">
        <f t="shared" si="4"/>
        <v>36.32618343195266</v>
      </c>
      <c r="L20" s="11">
        <f t="shared" si="4"/>
        <v>36.14508845220313</v>
      </c>
      <c r="M20" s="11">
        <f t="shared" si="4"/>
        <v>35.96617797160619</v>
      </c>
      <c r="N20" s="11">
        <f t="shared" si="4"/>
        <v>35.78941270060874</v>
      </c>
      <c r="O20" s="11">
        <f t="shared" si="4"/>
        <v>35.614754286238195</v>
      </c>
      <c r="P20" s="11">
        <f t="shared" si="4"/>
        <v>35.44216528436019</v>
      </c>
      <c r="Q20" s="11">
        <f t="shared" si="4"/>
        <v>35.27160913291655</v>
      </c>
      <c r="R20" s="11">
        <f t="shared" si="4"/>
        <v>35.1030501261034</v>
      </c>
      <c r="S20" s="11">
        <f t="shared" si="5"/>
        <v>34.93645338945106</v>
      </c>
      <c r="T20" s="11">
        <f t="shared" si="5"/>
        <v>34.77178485576923</v>
      </c>
      <c r="U20" s="11">
        <f t="shared" si="5"/>
        <v>34.60901124192263</v>
      </c>
      <c r="V20" s="11">
        <f t="shared" si="5"/>
        <v>34.4481000264038</v>
      </c>
      <c r="W20" s="11">
        <f t="shared" si="5"/>
        <v>34.2890194276713</v>
      </c>
      <c r="X20" s="11">
        <f t="shared" si="5"/>
        <v>34.131738383223116</v>
      </c>
      <c r="Y20" s="11">
        <f t="shared" si="5"/>
        <v>33.976226529376135</v>
      </c>
      <c r="Z20" s="11">
        <f t="shared" si="5"/>
        <v>33.82245418172432</v>
      </c>
      <c r="AA20" s="11">
        <f t="shared" si="5"/>
        <v>33.67039231624882</v>
      </c>
    </row>
    <row r="21" spans="1:27" ht="12.75">
      <c r="A21" s="16">
        <f t="shared" si="3"/>
        <v>19</v>
      </c>
      <c r="B21" s="3">
        <f t="shared" si="1"/>
        <v>0.631578947368421</v>
      </c>
      <c r="C21" s="11">
        <f t="shared" si="4"/>
        <v>39.456043531954315</v>
      </c>
      <c r="D21" s="11">
        <f t="shared" si="4"/>
        <v>39.24749237115733</v>
      </c>
      <c r="E21" s="11">
        <f t="shared" si="4"/>
        <v>39.041584444337495</v>
      </c>
      <c r="F21" s="11">
        <f t="shared" si="4"/>
        <v>38.8382698163441</v>
      </c>
      <c r="G21" s="11">
        <f t="shared" si="4"/>
        <v>38.63749980196766</v>
      </c>
      <c r="H21" s="11">
        <f t="shared" si="4"/>
        <v>38.4392269270735</v>
      </c>
      <c r="I21" s="11">
        <f t="shared" si="4"/>
        <v>38.2434048911768</v>
      </c>
      <c r="J21" s="11">
        <f t="shared" si="4"/>
        <v>38.04998853139677</v>
      </c>
      <c r="K21" s="11">
        <f t="shared" si="4"/>
        <v>37.85893378773127</v>
      </c>
      <c r="L21" s="11">
        <f t="shared" si="4"/>
        <v>37.67019766959568</v>
      </c>
      <c r="M21" s="11">
        <f t="shared" si="4"/>
        <v>37.483738223572715</v>
      </c>
      <c r="N21" s="11">
        <f t="shared" si="4"/>
        <v>37.2995145023222</v>
      </c>
      <c r="O21" s="11">
        <f t="shared" si="4"/>
        <v>37.11748653460268</v>
      </c>
      <c r="P21" s="11">
        <f t="shared" si="4"/>
        <v>36.937615296358516</v>
      </c>
      <c r="Q21" s="11">
        <f t="shared" si="4"/>
        <v>36.759862682828654</v>
      </c>
      <c r="R21" s="11">
        <f t="shared" si="4"/>
        <v>36.5841914816352</v>
      </c>
      <c r="S21" s="11">
        <f t="shared" si="5"/>
        <v>36.41056534681188</v>
      </c>
      <c r="T21" s="11">
        <f t="shared" si="5"/>
        <v>36.23894877373419</v>
      </c>
      <c r="U21" s="11">
        <f t="shared" si="5"/>
        <v>36.06930707491515</v>
      </c>
      <c r="V21" s="11">
        <f t="shared" si="5"/>
        <v>35.90160635663182</v>
      </c>
      <c r="W21" s="11">
        <f t="shared" si="5"/>
        <v>35.73581349634942</v>
      </c>
      <c r="X21" s="11">
        <f t="shared" si="5"/>
        <v>35.57189612091186</v>
      </c>
      <c r="Y21" s="11">
        <f t="shared" si="5"/>
        <v>35.409822585467964</v>
      </c>
      <c r="Z21" s="11">
        <f t="shared" si="5"/>
        <v>35.2495619531051</v>
      </c>
      <c r="AA21" s="11">
        <f t="shared" si="5"/>
        <v>35.091083975162285</v>
      </c>
    </row>
    <row r="22" spans="1:27" ht="12.75">
      <c r="A22" s="16">
        <f t="shared" si="3"/>
        <v>20</v>
      </c>
      <c r="B22" s="3">
        <f t="shared" si="1"/>
        <v>0.6</v>
      </c>
      <c r="C22" s="11">
        <f t="shared" si="4"/>
        <v>41.01351893453145</v>
      </c>
      <c r="D22" s="11">
        <f t="shared" si="4"/>
        <v>40.79673549107143</v>
      </c>
      <c r="E22" s="11">
        <f t="shared" si="4"/>
        <v>40.58269961977186</v>
      </c>
      <c r="F22" s="11">
        <f t="shared" si="4"/>
        <v>40.37135941435768</v>
      </c>
      <c r="G22" s="11">
        <f t="shared" si="4"/>
        <v>40.16266426783479</v>
      </c>
      <c r="H22" s="11">
        <f t="shared" si="4"/>
        <v>39.956564832089555</v>
      </c>
      <c r="I22" s="11">
        <f t="shared" si="4"/>
        <v>39.753012978986405</v>
      </c>
      <c r="J22" s="11">
        <f t="shared" si="4"/>
        <v>39.55196176289926</v>
      </c>
      <c r="K22" s="11">
        <f t="shared" si="4"/>
        <v>39.35336538461538</v>
      </c>
      <c r="L22" s="11">
        <f t="shared" si="4"/>
        <v>39.1571791565534</v>
      </c>
      <c r="M22" s="11">
        <f t="shared" si="4"/>
        <v>38.963359469240054</v>
      </c>
      <c r="N22" s="11">
        <f t="shared" si="4"/>
        <v>38.7718637589928</v>
      </c>
      <c r="O22" s="11">
        <f t="shared" si="4"/>
        <v>38.58265047675805</v>
      </c>
      <c r="P22" s="11">
        <f t="shared" si="4"/>
        <v>38.39567905805687</v>
      </c>
      <c r="Q22" s="11">
        <f t="shared" si="4"/>
        <v>38.210909893992934</v>
      </c>
      <c r="R22" s="11">
        <f t="shared" si="4"/>
        <v>38.02830430327869</v>
      </c>
      <c r="S22" s="11">
        <f t="shared" si="5"/>
        <v>37.84782450523865</v>
      </c>
      <c r="T22" s="11">
        <f t="shared" si="5"/>
        <v>37.66943359375</v>
      </c>
      <c r="U22" s="11">
        <f t="shared" si="5"/>
        <v>37.49309551208285</v>
      </c>
      <c r="V22" s="11">
        <f t="shared" si="5"/>
        <v>37.31877502860412</v>
      </c>
      <c r="W22" s="11">
        <f t="shared" si="5"/>
        <v>37.14643771331058</v>
      </c>
      <c r="X22" s="11">
        <f t="shared" si="5"/>
        <v>36.97604991515837</v>
      </c>
      <c r="Y22" s="11">
        <f t="shared" si="5"/>
        <v>36.80757874015749</v>
      </c>
      <c r="Z22" s="11">
        <f t="shared" si="5"/>
        <v>36.64099203020134</v>
      </c>
      <c r="AA22" s="11">
        <f t="shared" si="5"/>
        <v>36.4762583426029</v>
      </c>
    </row>
    <row r="23" spans="1:27" ht="12.75">
      <c r="A23" s="16">
        <f t="shared" si="3"/>
        <v>21</v>
      </c>
      <c r="B23" s="3">
        <f t="shared" si="1"/>
        <v>0.5714285714285714</v>
      </c>
      <c r="C23" s="11">
        <f t="shared" si="4"/>
        <v>42.53253815432892</v>
      </c>
      <c r="D23" s="11">
        <f t="shared" si="4"/>
        <v>42.30772569444445</v>
      </c>
      <c r="E23" s="11">
        <f t="shared" si="4"/>
        <v>42.0857625686523</v>
      </c>
      <c r="F23" s="11">
        <f t="shared" si="4"/>
        <v>41.86659494822278</v>
      </c>
      <c r="G23" s="11">
        <f t="shared" si="4"/>
        <v>41.65017035182868</v>
      </c>
      <c r="H23" s="11">
        <f t="shared" si="4"/>
        <v>41.43643760364843</v>
      </c>
      <c r="I23" s="11">
        <f t="shared" si="4"/>
        <v>41.22534679302294</v>
      </c>
      <c r="J23" s="11">
        <f t="shared" si="4"/>
        <v>41.016849235599246</v>
      </c>
      <c r="K23" s="11">
        <f t="shared" si="4"/>
        <v>40.81089743589744</v>
      </c>
      <c r="L23" s="11">
        <f t="shared" si="4"/>
        <v>40.60744505124057</v>
      </c>
      <c r="M23" s="11">
        <f t="shared" si="4"/>
        <v>40.40644685698969</v>
      </c>
      <c r="N23" s="11">
        <f t="shared" si="4"/>
        <v>40.20785871302958</v>
      </c>
      <c r="O23" s="11">
        <f t="shared" si="4"/>
        <v>40.01163753145279</v>
      </c>
      <c r="P23" s="11">
        <f t="shared" si="4"/>
        <v>39.81774124539232</v>
      </c>
      <c r="Q23" s="11">
        <f t="shared" si="4"/>
        <v>39.62612877895564</v>
      </c>
      <c r="R23" s="11">
        <f t="shared" si="4"/>
        <v>39.43676001821494</v>
      </c>
      <c r="S23" s="11">
        <f t="shared" si="5"/>
        <v>39.24959578321045</v>
      </c>
      <c r="T23" s="11">
        <f t="shared" si="5"/>
        <v>39.06459780092593</v>
      </c>
      <c r="U23" s="11">
        <f t="shared" si="5"/>
        <v>38.88172867919703</v>
      </c>
      <c r="V23" s="11">
        <f t="shared" si="5"/>
        <v>38.70095188151539</v>
      </c>
      <c r="W23" s="11">
        <f t="shared" si="5"/>
        <v>38.52223170269246</v>
      </c>
      <c r="X23" s="11">
        <f t="shared" si="5"/>
        <v>38.34553324534943</v>
      </c>
      <c r="Y23" s="11">
        <f t="shared" si="5"/>
        <v>38.17082239720036</v>
      </c>
      <c r="Z23" s="11">
        <f t="shared" si="5"/>
        <v>37.998065809097696</v>
      </c>
      <c r="AA23" s="11">
        <f t="shared" si="5"/>
        <v>37.827230873810414</v>
      </c>
    </row>
    <row r="24" spans="1:27" ht="12.75">
      <c r="A24" s="16">
        <f t="shared" si="3"/>
        <v>22</v>
      </c>
      <c r="B24" s="3">
        <f t="shared" si="1"/>
        <v>0.5454545454545454</v>
      </c>
      <c r="C24" s="11">
        <f t="shared" si="4"/>
        <v>44.01450812486302</v>
      </c>
      <c r="D24" s="11">
        <f t="shared" si="4"/>
        <v>43.781862478223</v>
      </c>
      <c r="E24" s="11">
        <f t="shared" si="4"/>
        <v>43.55216544560883</v>
      </c>
      <c r="F24" s="11">
        <f t="shared" si="4"/>
        <v>43.325361322725314</v>
      </c>
      <c r="G24" s="11">
        <f t="shared" si="4"/>
        <v>43.10139579962759</v>
      </c>
      <c r="H24" s="11">
        <f t="shared" si="4"/>
        <v>42.8802159173644</v>
      </c>
      <c r="I24" s="11">
        <f t="shared" si="4"/>
        <v>42.66177002622931</v>
      </c>
      <c r="J24" s="11">
        <f t="shared" si="4"/>
        <v>42.44600774555043</v>
      </c>
      <c r="K24" s="11">
        <f t="shared" si="4"/>
        <v>42.2328799249531</v>
      </c>
      <c r="L24" s="11">
        <f t="shared" si="4"/>
        <v>42.022338607032914</v>
      </c>
      <c r="M24" s="11">
        <f t="shared" si="4"/>
        <v>41.81433699137957</v>
      </c>
      <c r="N24" s="11">
        <f t="shared" si="4"/>
        <v>41.60882939989472</v>
      </c>
      <c r="O24" s="11">
        <f t="shared" si="4"/>
        <v>41.4057712433501</v>
      </c>
      <c r="P24" s="11">
        <f t="shared" si="4"/>
        <v>41.205118989134206</v>
      </c>
      <c r="Q24" s="11">
        <f t="shared" si="4"/>
        <v>41.00683013013875</v>
      </c>
      <c r="R24" s="11">
        <f aca="true" t="shared" si="6" ref="R24:AA39">(3.5*$G$3/($B24+0.2))*(($G$4+($G$5*R$7))/($G$4+R$7))/2000</f>
        <v>40.81086315473811</v>
      </c>
      <c r="S24" s="11">
        <f t="shared" si="5"/>
        <v>40.61717751781709</v>
      </c>
      <c r="T24" s="11">
        <f t="shared" si="5"/>
        <v>40.42573361280488</v>
      </c>
      <c r="U24" s="11">
        <f t="shared" si="5"/>
        <v>40.23649274467428</v>
      </c>
      <c r="V24" s="11">
        <f t="shared" si="5"/>
        <v>40.04941710386783</v>
      </c>
      <c r="W24" s="11">
        <f t="shared" si="5"/>
        <v>39.864469741113794</v>
      </c>
      <c r="X24" s="11">
        <f t="shared" si="5"/>
        <v>39.681614543096785</v>
      </c>
      <c r="Y24" s="11">
        <f t="shared" si="5"/>
        <v>39.500816208949495</v>
      </c>
      <c r="Z24" s="11">
        <f t="shared" si="5"/>
        <v>39.32204022753315</v>
      </c>
      <c r="AA24" s="11">
        <f t="shared" si="5"/>
        <v>39.14525285547627</v>
      </c>
    </row>
    <row r="25" spans="1:27" ht="12.75">
      <c r="A25" s="16">
        <f t="shared" si="3"/>
        <v>23</v>
      </c>
      <c r="B25" s="3">
        <f t="shared" si="1"/>
        <v>0.5217391304347826</v>
      </c>
      <c r="C25" s="11">
        <f aca="true" t="shared" si="7" ref="C25:R40">(3.5*$G$3/($B25+0.2))*(($G$4+($G$5*C$7))/($G$4+C$7))/2000</f>
        <v>45.46076797562522</v>
      </c>
      <c r="D25" s="11">
        <f t="shared" si="7"/>
        <v>45.22047789371773</v>
      </c>
      <c r="E25" s="11">
        <f t="shared" si="7"/>
        <v>44.98323331348206</v>
      </c>
      <c r="F25" s="11">
        <f t="shared" si="7"/>
        <v>44.74897670025189</v>
      </c>
      <c r="G25" s="11">
        <f t="shared" si="7"/>
        <v>44.51765195952772</v>
      </c>
      <c r="H25" s="11">
        <f t="shared" si="7"/>
        <v>44.28920439219565</v>
      </c>
      <c r="I25" s="11">
        <f t="shared" si="7"/>
        <v>44.06358065140661</v>
      </c>
      <c r="J25" s="11">
        <f t="shared" si="7"/>
        <v>43.840728701044966</v>
      </c>
      <c r="K25" s="11">
        <f t="shared" si="7"/>
        <v>43.62059777571825</v>
      </c>
      <c r="L25" s="11">
        <f t="shared" si="7"/>
        <v>43.40313834220376</v>
      </c>
      <c r="M25" s="11">
        <f t="shared" si="7"/>
        <v>43.18830206229018</v>
      </c>
      <c r="N25" s="11">
        <f t="shared" si="7"/>
        <v>42.97604175695588</v>
      </c>
      <c r="O25" s="11">
        <f t="shared" si="7"/>
        <v>42.766311371828195</v>
      </c>
      <c r="P25" s="11">
        <f t="shared" si="7"/>
        <v>42.55906594387027</v>
      </c>
      <c r="Q25" s="11">
        <f t="shared" si="7"/>
        <v>42.354261569245175</v>
      </c>
      <c r="R25" s="11">
        <f t="shared" si="6"/>
        <v>42.15185537230891</v>
      </c>
      <c r="S25" s="11">
        <f t="shared" si="6"/>
        <v>41.951805475686214</v>
      </c>
      <c r="T25" s="11">
        <f t="shared" si="6"/>
        <v>41.754070971385545</v>
      </c>
      <c r="U25" s="11">
        <f t="shared" si="6"/>
        <v>41.55861189291111</v>
      </c>
      <c r="V25" s="11">
        <f t="shared" si="6"/>
        <v>41.36538918833227</v>
      </c>
      <c r="W25" s="11">
        <f t="shared" si="6"/>
        <v>41.174364694271965</v>
      </c>
      <c r="X25" s="11">
        <f t="shared" si="6"/>
        <v>40.98550111077795</v>
      </c>
      <c r="Y25" s="11">
        <f t="shared" si="6"/>
        <v>40.79876197704203</v>
      </c>
      <c r="Z25" s="11">
        <f t="shared" si="6"/>
        <v>40.61411164793401</v>
      </c>
      <c r="AA25" s="11">
        <f t="shared" si="6"/>
        <v>40.431515271318865</v>
      </c>
    </row>
    <row r="26" spans="1:27" ht="12.75">
      <c r="A26" s="16">
        <f t="shared" si="3"/>
        <v>24</v>
      </c>
      <c r="B26" s="3">
        <f t="shared" si="1"/>
        <v>0.5</v>
      </c>
      <c r="C26" s="11">
        <f t="shared" si="7"/>
        <v>46.87259306803595</v>
      </c>
      <c r="D26" s="11">
        <f t="shared" si="7"/>
        <v>46.62484056122449</v>
      </c>
      <c r="E26" s="11">
        <f t="shared" si="7"/>
        <v>46.38022813688213</v>
      </c>
      <c r="F26" s="11">
        <f t="shared" si="7"/>
        <v>46.13869647355164</v>
      </c>
      <c r="G26" s="11">
        <f t="shared" si="7"/>
        <v>45.900187734668336</v>
      </c>
      <c r="H26" s="11">
        <f t="shared" si="7"/>
        <v>45.664645522388064</v>
      </c>
      <c r="I26" s="11">
        <f t="shared" si="7"/>
        <v>45.43201483312732</v>
      </c>
      <c r="J26" s="11">
        <f t="shared" si="7"/>
        <v>45.20224201474201</v>
      </c>
      <c r="K26" s="11">
        <f t="shared" si="7"/>
        <v>44.97527472527473</v>
      </c>
      <c r="L26" s="11">
        <f t="shared" si="7"/>
        <v>44.75106189320388</v>
      </c>
      <c r="M26" s="11">
        <f t="shared" si="7"/>
        <v>44.52955367913149</v>
      </c>
      <c r="N26" s="11">
        <f t="shared" si="7"/>
        <v>44.310701438848916</v>
      </c>
      <c r="O26" s="11">
        <f t="shared" si="7"/>
        <v>44.09445768772348</v>
      </c>
      <c r="P26" s="11">
        <f t="shared" si="7"/>
        <v>43.88077606635071</v>
      </c>
      <c r="Q26" s="11">
        <f t="shared" si="7"/>
        <v>43.66961130742049</v>
      </c>
      <c r="R26" s="11">
        <f t="shared" si="6"/>
        <v>43.46091920374707</v>
      </c>
      <c r="S26" s="11">
        <f t="shared" si="6"/>
        <v>43.2546565774156</v>
      </c>
      <c r="T26" s="11">
        <f t="shared" si="6"/>
        <v>43.05078125</v>
      </c>
      <c r="U26" s="11">
        <f t="shared" si="6"/>
        <v>42.84925201380897</v>
      </c>
      <c r="V26" s="11">
        <f t="shared" si="6"/>
        <v>42.65002860411899</v>
      </c>
      <c r="W26" s="11">
        <f t="shared" si="6"/>
        <v>42.45307167235495</v>
      </c>
      <c r="X26" s="11">
        <f t="shared" si="6"/>
        <v>42.258342760180994</v>
      </c>
      <c r="Y26" s="11">
        <f t="shared" si="6"/>
        <v>42.0658042744657</v>
      </c>
      <c r="Z26" s="11">
        <f t="shared" si="6"/>
        <v>41.875419463087255</v>
      </c>
      <c r="AA26" s="11">
        <f t="shared" si="6"/>
        <v>41.687152391546164</v>
      </c>
    </row>
    <row r="27" spans="1:27" ht="12.75">
      <c r="A27" s="16">
        <f>A26+2</f>
        <v>26</v>
      </c>
      <c r="B27" s="3">
        <f t="shared" si="1"/>
        <v>0.46153846153846156</v>
      </c>
      <c r="C27" s="11">
        <f t="shared" si="7"/>
        <v>49.597743827805466</v>
      </c>
      <c r="D27" s="11">
        <f t="shared" si="7"/>
        <v>49.33558710548173</v>
      </c>
      <c r="E27" s="11">
        <f t="shared" si="7"/>
        <v>49.07675302856131</v>
      </c>
      <c r="F27" s="11">
        <f t="shared" si="7"/>
        <v>48.8211788266651</v>
      </c>
      <c r="G27" s="11">
        <f t="shared" si="7"/>
        <v>48.56880330063742</v>
      </c>
      <c r="H27" s="11">
        <f t="shared" si="7"/>
        <v>48.31956677368969</v>
      </c>
      <c r="I27" s="11">
        <f t="shared" si="7"/>
        <v>48.07341104435565</v>
      </c>
      <c r="J27" s="11">
        <f t="shared" si="7"/>
        <v>47.8302793411805</v>
      </c>
      <c r="K27" s="11">
        <f t="shared" si="7"/>
        <v>47.59011627906976</v>
      </c>
      <c r="L27" s="11">
        <f t="shared" si="7"/>
        <v>47.352867817227356</v>
      </c>
      <c r="M27" s="11">
        <f t="shared" si="7"/>
        <v>47.11848121861587</v>
      </c>
      <c r="N27" s="11">
        <f t="shared" si="7"/>
        <v>46.88690501087502</v>
      </c>
      <c r="O27" s="11">
        <f t="shared" si="7"/>
        <v>46.658088948637634</v>
      </c>
      <c r="P27" s="11">
        <f t="shared" si="7"/>
        <v>46.431983977185055</v>
      </c>
      <c r="Q27" s="11">
        <f t="shared" si="7"/>
        <v>46.2085421973868</v>
      </c>
      <c r="R27" s="11">
        <f t="shared" si="6"/>
        <v>45.9877168318719</v>
      </c>
      <c r="S27" s="11">
        <f t="shared" si="6"/>
        <v>45.769462192381624</v>
      </c>
      <c r="T27" s="11">
        <f t="shared" si="6"/>
        <v>45.55373364825581</v>
      </c>
      <c r="U27" s="11">
        <f t="shared" si="6"/>
        <v>45.340487596007165</v>
      </c>
      <c r="V27" s="11">
        <f t="shared" si="6"/>
        <v>45.12968142993986</v>
      </c>
      <c r="W27" s="11">
        <f t="shared" si="6"/>
        <v>44.921273513770934</v>
      </c>
      <c r="X27" s="11">
        <f t="shared" si="6"/>
        <v>44.71522315321477</v>
      </c>
      <c r="Y27" s="11">
        <f t="shared" si="6"/>
        <v>44.511490569492764</v>
      </c>
      <c r="Z27" s="11">
        <f t="shared" si="6"/>
        <v>44.310036873731846</v>
      </c>
      <c r="AA27" s="11">
        <f t="shared" si="6"/>
        <v>44.11082404221745</v>
      </c>
    </row>
    <row r="28" spans="1:27" ht="12.75">
      <c r="A28" s="16">
        <f>A27+2</f>
        <v>28</v>
      </c>
      <c r="B28" s="3">
        <f t="shared" si="1"/>
        <v>0.42857142857142855</v>
      </c>
      <c r="C28" s="11">
        <f t="shared" si="7"/>
        <v>52.19902409849457</v>
      </c>
      <c r="D28" s="11">
        <f t="shared" si="7"/>
        <v>51.92311789772727</v>
      </c>
      <c r="E28" s="11">
        <f t="shared" si="7"/>
        <v>51.65070860698236</v>
      </c>
      <c r="F28" s="11">
        <f t="shared" si="7"/>
        <v>51.38173016372795</v>
      </c>
      <c r="G28" s="11">
        <f t="shared" si="7"/>
        <v>51.11611815906245</v>
      </c>
      <c r="H28" s="11">
        <f t="shared" si="7"/>
        <v>50.8538097862958</v>
      </c>
      <c r="I28" s="11">
        <f t="shared" si="7"/>
        <v>50.59474379143724</v>
      </c>
      <c r="J28" s="11">
        <f t="shared" si="7"/>
        <v>50.33886042550815</v>
      </c>
      <c r="K28" s="11">
        <f t="shared" si="7"/>
        <v>50.08610139860139</v>
      </c>
      <c r="L28" s="11">
        <f t="shared" si="7"/>
        <v>49.83640983561341</v>
      </c>
      <c r="M28" s="11">
        <f t="shared" si="7"/>
        <v>49.589730233578244</v>
      </c>
      <c r="N28" s="11">
        <f t="shared" si="7"/>
        <v>49.34600842053629</v>
      </c>
      <c r="O28" s="11">
        <f t="shared" si="7"/>
        <v>49.10519151587388</v>
      </c>
      <c r="P28" s="11">
        <f t="shared" si="7"/>
        <v>48.867227892072385</v>
      </c>
      <c r="Q28" s="11">
        <f t="shared" si="7"/>
        <v>48.63206713780918</v>
      </c>
      <c r="R28" s="11">
        <f t="shared" si="6"/>
        <v>48.399660022354695</v>
      </c>
      <c r="S28" s="11">
        <f t="shared" si="6"/>
        <v>48.16995846121282</v>
      </c>
      <c r="T28" s="11">
        <f t="shared" si="6"/>
        <v>47.94291548295455</v>
      </c>
      <c r="U28" s="11">
        <f t="shared" si="6"/>
        <v>47.71848519719635</v>
      </c>
      <c r="V28" s="11">
        <f t="shared" si="6"/>
        <v>47.49662276367797</v>
      </c>
      <c r="W28" s="11">
        <f t="shared" si="6"/>
        <v>47.27728436239528</v>
      </c>
      <c r="X28" s="11">
        <f t="shared" si="6"/>
        <v>47.06042716474702</v>
      </c>
      <c r="Y28" s="11">
        <f t="shared" si="6"/>
        <v>46.846009305654974</v>
      </c>
      <c r="Z28" s="11">
        <f t="shared" si="6"/>
        <v>46.63398985661989</v>
      </c>
      <c r="AA28" s="11">
        <f t="shared" si="6"/>
        <v>46.4243287996764</v>
      </c>
    </row>
    <row r="29" spans="1:27" ht="12.75">
      <c r="A29" s="16">
        <f>A28+2</f>
        <v>30</v>
      </c>
      <c r="B29" s="3">
        <f t="shared" si="1"/>
        <v>0.4</v>
      </c>
      <c r="C29" s="11">
        <f t="shared" si="7"/>
        <v>54.684691912708594</v>
      </c>
      <c r="D29" s="11">
        <f t="shared" si="7"/>
        <v>54.39564732142856</v>
      </c>
      <c r="E29" s="11">
        <f t="shared" si="7"/>
        <v>54.110266159695804</v>
      </c>
      <c r="F29" s="11">
        <f t="shared" si="7"/>
        <v>53.82847921914356</v>
      </c>
      <c r="G29" s="11">
        <f t="shared" si="7"/>
        <v>53.55021902377971</v>
      </c>
      <c r="H29" s="11">
        <f t="shared" si="7"/>
        <v>53.27541977611939</v>
      </c>
      <c r="I29" s="11">
        <f t="shared" si="7"/>
        <v>53.004017305315195</v>
      </c>
      <c r="J29" s="11">
        <f t="shared" si="7"/>
        <v>52.73594901719901</v>
      </c>
      <c r="K29" s="11">
        <f t="shared" si="7"/>
        <v>52.47115384615384</v>
      </c>
      <c r="L29" s="11">
        <f t="shared" si="7"/>
        <v>52.20957220873785</v>
      </c>
      <c r="M29" s="11">
        <f t="shared" si="7"/>
        <v>51.95114595898672</v>
      </c>
      <c r="N29" s="11">
        <f t="shared" si="7"/>
        <v>51.69581834532374</v>
      </c>
      <c r="O29" s="11">
        <f t="shared" si="7"/>
        <v>51.44353396901072</v>
      </c>
      <c r="P29" s="11">
        <f t="shared" si="7"/>
        <v>51.194238744075825</v>
      </c>
      <c r="Q29" s="11">
        <f t="shared" si="7"/>
        <v>50.94787985865724</v>
      </c>
      <c r="R29" s="11">
        <f t="shared" si="6"/>
        <v>50.70440573770491</v>
      </c>
      <c r="S29" s="11">
        <f t="shared" si="6"/>
        <v>50.463766006984855</v>
      </c>
      <c r="T29" s="11">
        <f t="shared" si="6"/>
        <v>50.22591145833333</v>
      </c>
      <c r="U29" s="11">
        <f t="shared" si="6"/>
        <v>49.990794016110456</v>
      </c>
      <c r="V29" s="11">
        <f t="shared" si="6"/>
        <v>49.75836670480548</v>
      </c>
      <c r="W29" s="11">
        <f t="shared" si="6"/>
        <v>49.52858361774744</v>
      </c>
      <c r="X29" s="11">
        <f t="shared" si="6"/>
        <v>49.301399886877824</v>
      </c>
      <c r="Y29" s="11">
        <f t="shared" si="6"/>
        <v>49.076771653543304</v>
      </c>
      <c r="Z29" s="11">
        <f t="shared" si="6"/>
        <v>48.854656040268445</v>
      </c>
      <c r="AA29" s="11">
        <f t="shared" si="6"/>
        <v>48.63501112347052</v>
      </c>
    </row>
    <row r="30" spans="1:27" ht="12.75">
      <c r="A30" s="16">
        <f>A29+2</f>
        <v>32</v>
      </c>
      <c r="B30" s="3">
        <f t="shared" si="1"/>
        <v>0.375</v>
      </c>
      <c r="C30" s="11">
        <f t="shared" si="7"/>
        <v>57.06228721326115</v>
      </c>
      <c r="D30" s="11">
        <f t="shared" si="7"/>
        <v>56.76067546583852</v>
      </c>
      <c r="E30" s="11">
        <f t="shared" si="7"/>
        <v>56.46288642750868</v>
      </c>
      <c r="F30" s="11">
        <f t="shared" si="7"/>
        <v>56.168847880845476</v>
      </c>
      <c r="G30" s="11">
        <f t="shared" si="7"/>
        <v>55.87848941611798</v>
      </c>
      <c r="H30" s="11">
        <f t="shared" si="7"/>
        <v>55.59174237508112</v>
      </c>
      <c r="I30" s="11">
        <f t="shared" si="7"/>
        <v>55.30853979685066</v>
      </c>
      <c r="J30" s="11">
        <f t="shared" si="7"/>
        <v>55.0288163657729</v>
      </c>
      <c r="K30" s="11">
        <f t="shared" si="7"/>
        <v>54.752508361204015</v>
      </c>
      <c r="L30" s="11">
        <f t="shared" si="7"/>
        <v>54.47955360911778</v>
      </c>
      <c r="M30" s="11">
        <f t="shared" si="7"/>
        <v>54.20989143546442</v>
      </c>
      <c r="N30" s="11">
        <f t="shared" si="7"/>
        <v>53.943462621207395</v>
      </c>
      <c r="O30" s="11">
        <f t="shared" si="7"/>
        <v>53.68020935896772</v>
      </c>
      <c r="P30" s="11">
        <f t="shared" si="7"/>
        <v>53.42007521120957</v>
      </c>
      <c r="Q30" s="11">
        <f t="shared" si="7"/>
        <v>53.163005069903214</v>
      </c>
      <c r="R30" s="11">
        <f t="shared" si="6"/>
        <v>52.908945117605136</v>
      </c>
      <c r="S30" s="11">
        <f t="shared" si="6"/>
        <v>52.65784278989726</v>
      </c>
      <c r="T30" s="11">
        <f t="shared" si="6"/>
        <v>52.409646739130444</v>
      </c>
      <c r="U30" s="11">
        <f t="shared" si="6"/>
        <v>52.16430679941963</v>
      </c>
      <c r="V30" s="11">
        <f t="shared" si="6"/>
        <v>51.92177395284052</v>
      </c>
      <c r="W30" s="11">
        <f t="shared" si="6"/>
        <v>51.68200029677995</v>
      </c>
      <c r="X30" s="11">
        <f t="shared" si="6"/>
        <v>51.444939012394265</v>
      </c>
      <c r="Y30" s="11">
        <f t="shared" si="6"/>
        <v>51.21054433413216</v>
      </c>
      <c r="Z30" s="11">
        <f t="shared" si="6"/>
        <v>50.978771520280134</v>
      </c>
      <c r="AA30" s="11">
        <f t="shared" si="6"/>
        <v>50.74957682449099</v>
      </c>
    </row>
    <row r="31" spans="1:27" ht="12.75">
      <c r="A31" s="16">
        <f>A30+2</f>
        <v>34</v>
      </c>
      <c r="B31" s="3">
        <f t="shared" si="1"/>
        <v>0.35294117647058826</v>
      </c>
      <c r="C31" s="11">
        <f t="shared" si="7"/>
        <v>59.33870824570508</v>
      </c>
      <c r="D31" s="11">
        <f t="shared" si="7"/>
        <v>59.02506411474164</v>
      </c>
      <c r="E31" s="11">
        <f t="shared" si="7"/>
        <v>58.71539519456354</v>
      </c>
      <c r="F31" s="11">
        <f t="shared" si="7"/>
        <v>58.40962638673025</v>
      </c>
      <c r="G31" s="11">
        <f t="shared" si="7"/>
        <v>58.107684472612036</v>
      </c>
      <c r="H31" s="11">
        <f t="shared" si="7"/>
        <v>57.809498054938075</v>
      </c>
      <c r="I31" s="11">
        <f t="shared" si="7"/>
        <v>57.51499750151224</v>
      </c>
      <c r="J31" s="11">
        <f t="shared" si="7"/>
        <v>57.22411489100319</v>
      </c>
      <c r="K31" s="11">
        <f t="shared" si="7"/>
        <v>56.936783960720135</v>
      </c>
      <c r="L31" s="11">
        <f t="shared" si="7"/>
        <v>56.65294005629002</v>
      </c>
      <c r="M31" s="11">
        <f t="shared" si="7"/>
        <v>56.37252008315582</v>
      </c>
      <c r="N31" s="11">
        <f t="shared" si="7"/>
        <v>56.09546245981938</v>
      </c>
      <c r="O31" s="11">
        <f t="shared" si="7"/>
        <v>55.82170707275632</v>
      </c>
      <c r="P31" s="11">
        <f t="shared" si="7"/>
        <v>55.55119523293335</v>
      </c>
      <c r="Q31" s="11">
        <f t="shared" si="7"/>
        <v>55.28386963386212</v>
      </c>
      <c r="R31" s="11">
        <f t="shared" si="6"/>
        <v>55.019674311126614</v>
      </c>
      <c r="S31" s="11">
        <f t="shared" si="6"/>
        <v>54.758554603324</v>
      </c>
      <c r="T31" s="11">
        <f t="shared" si="6"/>
        <v>54.50045711436171</v>
      </c>
      <c r="U31" s="11">
        <f t="shared" si="6"/>
        <v>54.245329677056034</v>
      </c>
      <c r="V31" s="11">
        <f t="shared" si="6"/>
        <v>53.993121317980425</v>
      </c>
      <c r="W31" s="11">
        <f t="shared" si="6"/>
        <v>53.74378222351317</v>
      </c>
      <c r="X31" s="11">
        <f t="shared" si="6"/>
        <v>53.497263707037646</v>
      </c>
      <c r="Y31" s="11">
        <f t="shared" si="6"/>
        <v>53.25351817724913</v>
      </c>
      <c r="Z31" s="11">
        <f t="shared" si="6"/>
        <v>53.01249910752534</v>
      </c>
      <c r="AA31" s="11">
        <f t="shared" si="6"/>
        <v>52.77416100631908</v>
      </c>
    </row>
    <row r="32" spans="1:27" ht="12.75">
      <c r="A32" s="16">
        <f>A31+3</f>
        <v>37</v>
      </c>
      <c r="B32" s="3">
        <f t="shared" si="1"/>
        <v>0.32432432432432434</v>
      </c>
      <c r="C32" s="11">
        <f t="shared" si="7"/>
        <v>62.577327858872735</v>
      </c>
      <c r="D32" s="11">
        <f t="shared" si="7"/>
        <v>62.24656549153167</v>
      </c>
      <c r="E32" s="11">
        <f t="shared" si="7"/>
        <v>61.91999529614676</v>
      </c>
      <c r="F32" s="11">
        <f t="shared" si="7"/>
        <v>61.59753807551481</v>
      </c>
      <c r="G32" s="11">
        <f t="shared" si="7"/>
        <v>61.27911661484072</v>
      </c>
      <c r="H32" s="11">
        <f t="shared" si="7"/>
        <v>60.96465562009541</v>
      </c>
      <c r="I32" s="11">
        <f t="shared" si="7"/>
        <v>60.65408165865967</v>
      </c>
      <c r="J32" s="11">
        <f t="shared" si="7"/>
        <v>60.347323102155585</v>
      </c>
      <c r="K32" s="11">
        <f t="shared" si="7"/>
        <v>60.04431007137193</v>
      </c>
      <c r="L32" s="11">
        <f t="shared" si="7"/>
        <v>59.74497438319488</v>
      </c>
      <c r="M32" s="11">
        <f t="shared" si="7"/>
        <v>59.44924949945904</v>
      </c>
      <c r="N32" s="11">
        <f t="shared" si="7"/>
        <v>59.15707047763851</v>
      </c>
      <c r="O32" s="11">
        <f t="shared" si="7"/>
        <v>58.86837392330094</v>
      </c>
      <c r="P32" s="11">
        <f t="shared" si="7"/>
        <v>58.583097944251726</v>
      </c>
      <c r="Q32" s="11">
        <f t="shared" si="7"/>
        <v>58.3011821062985</v>
      </c>
      <c r="R32" s="11">
        <f t="shared" si="6"/>
        <v>58.02256739056955</v>
      </c>
      <c r="S32" s="11">
        <f t="shared" si="6"/>
        <v>57.7471961523229</v>
      </c>
      <c r="T32" s="11">
        <f t="shared" si="6"/>
        <v>57.475012081185575</v>
      </c>
      <c r="U32" s="11">
        <f t="shared" si="6"/>
        <v>57.205960162765585</v>
      </c>
      <c r="V32" s="11">
        <f t="shared" si="6"/>
        <v>56.93998664158154</v>
      </c>
      <c r="W32" s="11">
        <f t="shared" si="6"/>
        <v>56.67703898525738</v>
      </c>
      <c r="X32" s="11">
        <f t="shared" si="6"/>
        <v>56.41706584993237</v>
      </c>
      <c r="Y32" s="11">
        <f t="shared" si="6"/>
        <v>56.16001704683823</v>
      </c>
      <c r="Z32" s="11">
        <f t="shared" si="6"/>
        <v>55.90584350999792</v>
      </c>
      <c r="AA32" s="11">
        <f t="shared" si="6"/>
        <v>55.654497265002355</v>
      </c>
    </row>
    <row r="33" spans="1:27" ht="12.75">
      <c r="A33" s="16">
        <f>A32+3</f>
        <v>40</v>
      </c>
      <c r="B33" s="3">
        <f t="shared" si="1"/>
        <v>0.3</v>
      </c>
      <c r="C33" s="11">
        <f t="shared" si="7"/>
        <v>65.62163029525031</v>
      </c>
      <c r="D33" s="11">
        <f t="shared" si="7"/>
        <v>65.2747767857143</v>
      </c>
      <c r="E33" s="11">
        <f t="shared" si="7"/>
        <v>64.93231939163498</v>
      </c>
      <c r="F33" s="11">
        <f t="shared" si="7"/>
        <v>64.59417506297228</v>
      </c>
      <c r="G33" s="11">
        <f t="shared" si="7"/>
        <v>64.26026282853566</v>
      </c>
      <c r="H33" s="11">
        <f t="shared" si="7"/>
        <v>63.930503731343286</v>
      </c>
      <c r="I33" s="11">
        <f t="shared" si="7"/>
        <v>63.604820766378246</v>
      </c>
      <c r="J33" s="11">
        <f t="shared" si="7"/>
        <v>63.283138820638825</v>
      </c>
      <c r="K33" s="11">
        <f t="shared" si="7"/>
        <v>62.965384615384615</v>
      </c>
      <c r="L33" s="11">
        <f t="shared" si="7"/>
        <v>62.65148665048544</v>
      </c>
      <c r="M33" s="11">
        <f t="shared" si="7"/>
        <v>62.34137515078408</v>
      </c>
      <c r="N33" s="11">
        <f t="shared" si="7"/>
        <v>62.0349820143885</v>
      </c>
      <c r="O33" s="11">
        <f t="shared" si="7"/>
        <v>61.73224076281287</v>
      </c>
      <c r="P33" s="11">
        <f t="shared" si="7"/>
        <v>61.433086492891</v>
      </c>
      <c r="Q33" s="11">
        <f t="shared" si="7"/>
        <v>61.13745583038869</v>
      </c>
      <c r="R33" s="11">
        <f t="shared" si="6"/>
        <v>60.8452868852459</v>
      </c>
      <c r="S33" s="11">
        <f t="shared" si="6"/>
        <v>60.55651920838184</v>
      </c>
      <c r="T33" s="11">
        <f t="shared" si="6"/>
        <v>60.271093750000006</v>
      </c>
      <c r="U33" s="11">
        <f t="shared" si="6"/>
        <v>59.98895281933256</v>
      </c>
      <c r="V33" s="11">
        <f t="shared" si="6"/>
        <v>59.71004004576659</v>
      </c>
      <c r="W33" s="11">
        <f t="shared" si="6"/>
        <v>59.434300341296925</v>
      </c>
      <c r="X33" s="11">
        <f t="shared" si="6"/>
        <v>59.1616798642534</v>
      </c>
      <c r="Y33" s="11">
        <f t="shared" si="6"/>
        <v>58.89212598425197</v>
      </c>
      <c r="Z33" s="11">
        <f t="shared" si="6"/>
        <v>58.62558724832215</v>
      </c>
      <c r="AA33" s="11">
        <f t="shared" si="6"/>
        <v>58.36201334816462</v>
      </c>
    </row>
    <row r="34" spans="1:27" ht="12.75">
      <c r="A34" s="16">
        <f>A33+3</f>
        <v>43</v>
      </c>
      <c r="B34" s="3">
        <f t="shared" si="1"/>
        <v>0.27906976744186046</v>
      </c>
      <c r="C34" s="11">
        <f t="shared" si="7"/>
        <v>68.48859472562533</v>
      </c>
      <c r="D34" s="11">
        <f t="shared" si="7"/>
        <v>68.12658742198336</v>
      </c>
      <c r="E34" s="11">
        <f t="shared" si="7"/>
        <v>67.76916829709477</v>
      </c>
      <c r="F34" s="11">
        <f t="shared" si="7"/>
        <v>67.41625067251961</v>
      </c>
      <c r="G34" s="11">
        <f t="shared" si="7"/>
        <v>67.0677500394911</v>
      </c>
      <c r="H34" s="11">
        <f t="shared" si="7"/>
        <v>66.72358399145052</v>
      </c>
      <c r="I34" s="11">
        <f t="shared" si="7"/>
        <v>66.38367215908409</v>
      </c>
      <c r="J34" s="11">
        <f t="shared" si="7"/>
        <v>66.04793614775411</v>
      </c>
      <c r="K34" s="11">
        <f t="shared" si="7"/>
        <v>65.71629947722181</v>
      </c>
      <c r="L34" s="11">
        <f t="shared" si="7"/>
        <v>65.3886875235649</v>
      </c>
      <c r="M34" s="11">
        <f t="shared" si="7"/>
        <v>65.06502746319697</v>
      </c>
      <c r="N34" s="11">
        <f t="shared" si="7"/>
        <v>64.74524821890061</v>
      </c>
      <c r="O34" s="11">
        <f t="shared" si="7"/>
        <v>64.42928040779015</v>
      </c>
      <c r="P34" s="11">
        <f t="shared" si="7"/>
        <v>64.1170562911241</v>
      </c>
      <c r="Q34" s="11">
        <f t="shared" si="7"/>
        <v>63.808509725891106</v>
      </c>
      <c r="R34" s="11">
        <f t="shared" si="6"/>
        <v>63.50357611809645</v>
      </c>
      <c r="S34" s="11">
        <f t="shared" si="6"/>
        <v>63.20219237768008</v>
      </c>
      <c r="T34" s="11">
        <f t="shared" si="6"/>
        <v>62.904296875</v>
      </c>
      <c r="U34" s="11">
        <f t="shared" si="6"/>
        <v>62.609829398817965</v>
      </c>
      <c r="V34" s="11">
        <f t="shared" si="6"/>
        <v>62.31873111572726</v>
      </c>
      <c r="W34" s="11">
        <f t="shared" si="6"/>
        <v>62.030944530965236</v>
      </c>
      <c r="X34" s="11">
        <f t="shared" si="6"/>
        <v>61.74641345055573</v>
      </c>
      <c r="Y34" s="11">
        <f t="shared" si="6"/>
        <v>61.465082944729005</v>
      </c>
      <c r="Z34" s="11">
        <f t="shared" si="6"/>
        <v>61.18689931256923</v>
      </c>
      <c r="AA34" s="11">
        <f t="shared" si="6"/>
        <v>60.911810047841726</v>
      </c>
    </row>
    <row r="35" spans="1:27" ht="12.75">
      <c r="A35" s="16">
        <v>48</v>
      </c>
      <c r="B35" s="3">
        <f t="shared" si="1"/>
        <v>0.25</v>
      </c>
      <c r="C35" s="11">
        <f t="shared" si="7"/>
        <v>72.91292255027814</v>
      </c>
      <c r="D35" s="11">
        <f t="shared" si="7"/>
        <v>72.52752976190476</v>
      </c>
      <c r="E35" s="11">
        <f t="shared" si="7"/>
        <v>72.14702154626107</v>
      </c>
      <c r="F35" s="11">
        <f t="shared" si="7"/>
        <v>71.77130562552476</v>
      </c>
      <c r="G35" s="11">
        <f t="shared" si="7"/>
        <v>71.4002920317063</v>
      </c>
      <c r="H35" s="11">
        <f t="shared" si="7"/>
        <v>71.03389303482587</v>
      </c>
      <c r="I35" s="11">
        <f t="shared" si="7"/>
        <v>70.6720230737536</v>
      </c>
      <c r="J35" s="11">
        <f t="shared" si="7"/>
        <v>70.31459868959868</v>
      </c>
      <c r="K35" s="11">
        <f t="shared" si="7"/>
        <v>69.96153846153845</v>
      </c>
      <c r="L35" s="11">
        <f t="shared" si="7"/>
        <v>69.61276294498381</v>
      </c>
      <c r="M35" s="11">
        <f t="shared" si="7"/>
        <v>69.26819461198231</v>
      </c>
      <c r="N35" s="11">
        <f t="shared" si="7"/>
        <v>68.927757793765</v>
      </c>
      <c r="O35" s="11">
        <f t="shared" si="7"/>
        <v>68.59137862534764</v>
      </c>
      <c r="P35" s="11">
        <f t="shared" si="7"/>
        <v>68.2589849921011</v>
      </c>
      <c r="Q35" s="11">
        <f t="shared" si="7"/>
        <v>67.93050647820967</v>
      </c>
      <c r="R35" s="11">
        <f t="shared" si="6"/>
        <v>67.60587431693988</v>
      </c>
      <c r="S35" s="11">
        <f t="shared" si="6"/>
        <v>67.28502134264649</v>
      </c>
      <c r="T35" s="11">
        <f t="shared" si="6"/>
        <v>66.96788194444446</v>
      </c>
      <c r="U35" s="11">
        <f t="shared" si="6"/>
        <v>66.65439202148062</v>
      </c>
      <c r="V35" s="11">
        <f t="shared" si="6"/>
        <v>66.34448893974066</v>
      </c>
      <c r="W35" s="11">
        <f t="shared" si="6"/>
        <v>66.03811149032991</v>
      </c>
      <c r="X35" s="11">
        <f t="shared" si="6"/>
        <v>65.73519984917044</v>
      </c>
      <c r="Y35" s="11">
        <f t="shared" si="6"/>
        <v>65.43569553805774</v>
      </c>
      <c r="Z35" s="11">
        <f t="shared" si="6"/>
        <v>65.13954138702461</v>
      </c>
      <c r="AA35" s="11">
        <f t="shared" si="6"/>
        <v>64.8466814979607</v>
      </c>
    </row>
    <row r="36" spans="1:27" ht="12.75">
      <c r="A36" s="16">
        <v>52</v>
      </c>
      <c r="B36" s="3">
        <f t="shared" si="1"/>
        <v>0.23076923076923078</v>
      </c>
      <c r="C36" s="11">
        <f t="shared" si="7"/>
        <v>76.16796373555842</v>
      </c>
      <c r="D36" s="11">
        <f t="shared" si="7"/>
        <v>75.76536591198979</v>
      </c>
      <c r="E36" s="11">
        <f t="shared" si="7"/>
        <v>75.36787072243345</v>
      </c>
      <c r="F36" s="11">
        <f t="shared" si="7"/>
        <v>74.9753817695214</v>
      </c>
      <c r="G36" s="11">
        <f t="shared" si="7"/>
        <v>74.58780506883603</v>
      </c>
      <c r="H36" s="11">
        <f t="shared" si="7"/>
        <v>74.2050489738806</v>
      </c>
      <c r="I36" s="11">
        <f t="shared" si="7"/>
        <v>73.82702410383189</v>
      </c>
      <c r="J36" s="11">
        <f t="shared" si="7"/>
        <v>73.45364327395578</v>
      </c>
      <c r="K36" s="11">
        <f t="shared" si="7"/>
        <v>73.08482142857143</v>
      </c>
      <c r="L36" s="11">
        <f t="shared" si="7"/>
        <v>72.72047557645632</v>
      </c>
      <c r="M36" s="11">
        <f t="shared" si="7"/>
        <v>72.36052472858866</v>
      </c>
      <c r="N36" s="11">
        <f t="shared" si="7"/>
        <v>72.0048898381295</v>
      </c>
      <c r="O36" s="11">
        <f t="shared" si="7"/>
        <v>71.65349374255067</v>
      </c>
      <c r="P36" s="11">
        <f t="shared" si="7"/>
        <v>71.3062611078199</v>
      </c>
      <c r="Q36" s="11">
        <f t="shared" si="7"/>
        <v>70.96311837455829</v>
      </c>
      <c r="R36" s="11">
        <f t="shared" si="6"/>
        <v>70.623993706089</v>
      </c>
      <c r="S36" s="11">
        <f t="shared" si="6"/>
        <v>70.28881693830036</v>
      </c>
      <c r="T36" s="11">
        <f t="shared" si="6"/>
        <v>69.95751953125</v>
      </c>
      <c r="U36" s="11">
        <f t="shared" si="6"/>
        <v>69.63003452243959</v>
      </c>
      <c r="V36" s="11">
        <f t="shared" si="6"/>
        <v>69.30629648169337</v>
      </c>
      <c r="W36" s="11">
        <f t="shared" si="6"/>
        <v>68.98624146757679</v>
      </c>
      <c r="X36" s="11">
        <f t="shared" si="6"/>
        <v>68.66980698529413</v>
      </c>
      <c r="Y36" s="11">
        <f t="shared" si="6"/>
        <v>68.35693194600675</v>
      </c>
      <c r="Z36" s="11">
        <f t="shared" si="6"/>
        <v>68.04755662751678</v>
      </c>
      <c r="AA36" s="11">
        <f t="shared" si="6"/>
        <v>67.74162263626252</v>
      </c>
    </row>
    <row r="37" spans="1:27" ht="12.75">
      <c r="A37" s="16">
        <v>60</v>
      </c>
      <c r="B37" s="3">
        <f t="shared" si="1"/>
        <v>0.2</v>
      </c>
      <c r="C37" s="11">
        <f t="shared" si="7"/>
        <v>82.0270378690629</v>
      </c>
      <c r="D37" s="11">
        <f t="shared" si="7"/>
        <v>81.59347098214286</v>
      </c>
      <c r="E37" s="11">
        <f t="shared" si="7"/>
        <v>81.16539923954372</v>
      </c>
      <c r="F37" s="11">
        <f t="shared" si="7"/>
        <v>80.74271882871535</v>
      </c>
      <c r="G37" s="11">
        <f t="shared" si="7"/>
        <v>80.32532853566958</v>
      </c>
      <c r="H37" s="11">
        <f t="shared" si="7"/>
        <v>79.91312966417911</v>
      </c>
      <c r="I37" s="11">
        <f t="shared" si="7"/>
        <v>79.50602595797281</v>
      </c>
      <c r="J37" s="11">
        <f t="shared" si="7"/>
        <v>79.10392352579852</v>
      </c>
      <c r="K37" s="11">
        <f t="shared" si="7"/>
        <v>78.70673076923076</v>
      </c>
      <c r="L37" s="11">
        <f t="shared" si="7"/>
        <v>78.3143583131068</v>
      </c>
      <c r="M37" s="11">
        <f t="shared" si="7"/>
        <v>77.92671893848011</v>
      </c>
      <c r="N37" s="11">
        <f t="shared" si="7"/>
        <v>77.5437275179856</v>
      </c>
      <c r="O37" s="11">
        <f t="shared" si="7"/>
        <v>77.1653009535161</v>
      </c>
      <c r="P37" s="11">
        <f t="shared" si="7"/>
        <v>76.79135811611374</v>
      </c>
      <c r="Q37" s="11">
        <f t="shared" si="7"/>
        <v>76.42181978798587</v>
      </c>
      <c r="R37" s="11">
        <f t="shared" si="6"/>
        <v>76.05660860655738</v>
      </c>
      <c r="S37" s="11">
        <f t="shared" si="6"/>
        <v>75.6956490104773</v>
      </c>
      <c r="T37" s="11">
        <f t="shared" si="6"/>
        <v>75.3388671875</v>
      </c>
      <c r="U37" s="11">
        <f t="shared" si="6"/>
        <v>74.9861910241657</v>
      </c>
      <c r="V37" s="11">
        <f t="shared" si="6"/>
        <v>74.63755005720824</v>
      </c>
      <c r="W37" s="11">
        <f t="shared" si="6"/>
        <v>74.29287542662117</v>
      </c>
      <c r="X37" s="11">
        <f t="shared" si="6"/>
        <v>73.95209983031674</v>
      </c>
      <c r="Y37" s="11">
        <f t="shared" si="6"/>
        <v>73.61515748031498</v>
      </c>
      <c r="Z37" s="11">
        <f t="shared" si="6"/>
        <v>73.28198406040268</v>
      </c>
      <c r="AA37" s="11">
        <f t="shared" si="6"/>
        <v>72.9525166852058</v>
      </c>
    </row>
    <row r="38" spans="1:27" ht="12.75">
      <c r="A38" s="16">
        <v>66</v>
      </c>
      <c r="B38" s="3">
        <f t="shared" si="1"/>
        <v>0.18181818181818182</v>
      </c>
      <c r="C38" s="11">
        <f t="shared" si="7"/>
        <v>85.93308729139923</v>
      </c>
      <c r="D38" s="11">
        <f t="shared" si="7"/>
        <v>85.4788743622449</v>
      </c>
      <c r="E38" s="11">
        <f t="shared" si="7"/>
        <v>85.03041825095056</v>
      </c>
      <c r="F38" s="11">
        <f t="shared" si="7"/>
        <v>84.58761020151132</v>
      </c>
      <c r="G38" s="11">
        <f t="shared" si="7"/>
        <v>84.15034418022528</v>
      </c>
      <c r="H38" s="11">
        <f t="shared" si="7"/>
        <v>83.71851679104478</v>
      </c>
      <c r="I38" s="11">
        <f t="shared" si="7"/>
        <v>83.29202719406675</v>
      </c>
      <c r="J38" s="11">
        <f t="shared" si="7"/>
        <v>82.87077702702703</v>
      </c>
      <c r="K38" s="11">
        <f t="shared" si="7"/>
        <v>82.45467032967034</v>
      </c>
      <c r="L38" s="11">
        <f t="shared" si="7"/>
        <v>82.04361347087378</v>
      </c>
      <c r="M38" s="11">
        <f t="shared" si="7"/>
        <v>81.63751507840773</v>
      </c>
      <c r="N38" s="11">
        <f t="shared" si="7"/>
        <v>81.23628597122303</v>
      </c>
      <c r="O38" s="11">
        <f t="shared" si="7"/>
        <v>80.83983909415971</v>
      </c>
      <c r="P38" s="11">
        <f t="shared" si="7"/>
        <v>80.4480894549763</v>
      </c>
      <c r="Q38" s="11">
        <f t="shared" si="7"/>
        <v>80.06095406360424</v>
      </c>
      <c r="R38" s="11">
        <f t="shared" si="6"/>
        <v>79.6783518735363</v>
      </c>
      <c r="S38" s="11">
        <f t="shared" si="6"/>
        <v>79.30020372526194</v>
      </c>
      <c r="T38" s="11">
        <f t="shared" si="6"/>
        <v>78.92643229166667</v>
      </c>
      <c r="U38" s="11">
        <f t="shared" si="6"/>
        <v>78.55696202531645</v>
      </c>
      <c r="V38" s="11">
        <f t="shared" si="6"/>
        <v>78.19171910755149</v>
      </c>
      <c r="W38" s="11">
        <f t="shared" si="6"/>
        <v>77.8306313993174</v>
      </c>
      <c r="X38" s="11">
        <f t="shared" si="6"/>
        <v>77.47362839366517</v>
      </c>
      <c r="Y38" s="11">
        <f t="shared" si="6"/>
        <v>77.12064116985377</v>
      </c>
      <c r="Z38" s="11">
        <f t="shared" si="6"/>
        <v>76.77160234899328</v>
      </c>
      <c r="AA38" s="11">
        <f t="shared" si="6"/>
        <v>76.42644605116797</v>
      </c>
    </row>
    <row r="39" spans="1:27" ht="12.75">
      <c r="A39" s="16">
        <v>80</v>
      </c>
      <c r="B39" s="3">
        <f t="shared" si="1"/>
        <v>0.15</v>
      </c>
      <c r="C39" s="11">
        <f t="shared" si="7"/>
        <v>93.7451861360719</v>
      </c>
      <c r="D39" s="11">
        <f t="shared" si="7"/>
        <v>93.24968112244898</v>
      </c>
      <c r="E39" s="11">
        <f t="shared" si="7"/>
        <v>92.76045627376426</v>
      </c>
      <c r="F39" s="11">
        <f t="shared" si="7"/>
        <v>92.27739294710328</v>
      </c>
      <c r="G39" s="11">
        <f t="shared" si="7"/>
        <v>91.80037546933667</v>
      </c>
      <c r="H39" s="11">
        <f t="shared" si="7"/>
        <v>91.32929104477613</v>
      </c>
      <c r="I39" s="11">
        <f t="shared" si="7"/>
        <v>90.86402966625464</v>
      </c>
      <c r="J39" s="11">
        <f t="shared" si="7"/>
        <v>90.40448402948402</v>
      </c>
      <c r="K39" s="11">
        <f t="shared" si="7"/>
        <v>89.95054945054946</v>
      </c>
      <c r="L39" s="11">
        <f t="shared" si="7"/>
        <v>89.50212378640776</v>
      </c>
      <c r="M39" s="11">
        <f t="shared" si="7"/>
        <v>89.05910735826298</v>
      </c>
      <c r="N39" s="11">
        <f t="shared" si="7"/>
        <v>88.62140287769783</v>
      </c>
      <c r="O39" s="11">
        <f t="shared" si="7"/>
        <v>88.18891537544695</v>
      </c>
      <c r="P39" s="11">
        <f t="shared" si="7"/>
        <v>87.76155213270142</v>
      </c>
      <c r="Q39" s="11">
        <f t="shared" si="7"/>
        <v>87.33922261484098</v>
      </c>
      <c r="R39" s="11">
        <f t="shared" si="6"/>
        <v>86.92183840749414</v>
      </c>
      <c r="S39" s="11">
        <f t="shared" si="6"/>
        <v>86.5093131548312</v>
      </c>
      <c r="T39" s="11">
        <f t="shared" si="6"/>
        <v>86.1015625</v>
      </c>
      <c r="U39" s="11">
        <f t="shared" si="6"/>
        <v>85.69850402761794</v>
      </c>
      <c r="V39" s="11">
        <f t="shared" si="6"/>
        <v>85.30005720823797</v>
      </c>
      <c r="W39" s="11">
        <f t="shared" si="6"/>
        <v>84.9061433447099</v>
      </c>
      <c r="X39" s="11">
        <f t="shared" si="6"/>
        <v>84.51668552036199</v>
      </c>
      <c r="Y39" s="11">
        <f t="shared" si="6"/>
        <v>84.1316085489314</v>
      </c>
      <c r="Z39" s="11">
        <f t="shared" si="6"/>
        <v>83.75083892617451</v>
      </c>
      <c r="AA39" s="11">
        <f t="shared" si="6"/>
        <v>83.37430478309233</v>
      </c>
    </row>
    <row r="40" spans="1:27" ht="12.75">
      <c r="A40" s="16">
        <v>96</v>
      </c>
      <c r="B40" s="3">
        <f t="shared" si="1"/>
        <v>0.125</v>
      </c>
      <c r="C40" s="11">
        <f t="shared" si="7"/>
        <v>100.95635430038512</v>
      </c>
      <c r="D40" s="11">
        <f t="shared" si="7"/>
        <v>100.42273351648352</v>
      </c>
      <c r="E40" s="11">
        <f t="shared" si="7"/>
        <v>99.89587598713072</v>
      </c>
      <c r="F40" s="11">
        <f t="shared" si="7"/>
        <v>99.37565394303428</v>
      </c>
      <c r="G40" s="11">
        <f t="shared" si="7"/>
        <v>98.86194281313179</v>
      </c>
      <c r="H40" s="11">
        <f t="shared" si="7"/>
        <v>98.35462112514351</v>
      </c>
      <c r="I40" s="11">
        <f t="shared" si="7"/>
        <v>97.85357040981269</v>
      </c>
      <c r="J40" s="11">
        <f t="shared" si="7"/>
        <v>97.3586751086751</v>
      </c>
      <c r="K40" s="11">
        <f t="shared" si="7"/>
        <v>96.8698224852071</v>
      </c>
      <c r="L40" s="11">
        <f t="shared" si="7"/>
        <v>96.38690253920835</v>
      </c>
      <c r="M40" s="11">
        <f t="shared" si="7"/>
        <v>95.9098079242832</v>
      </c>
      <c r="N40" s="11">
        <f t="shared" si="7"/>
        <v>95.43843386828998</v>
      </c>
      <c r="O40" s="11">
        <f t="shared" si="7"/>
        <v>94.97267809663519</v>
      </c>
      <c r="P40" s="11">
        <f t="shared" si="7"/>
        <v>94.51244075829385</v>
      </c>
      <c r="Q40" s="11">
        <f t="shared" si="7"/>
        <v>94.05762435444414</v>
      </c>
      <c r="R40" s="11">
        <f t="shared" si="7"/>
        <v>93.60813366960907</v>
      </c>
      <c r="S40" s="11">
        <f aca="true" t="shared" si="8" ref="S40:AA44">(3.5*$G$3/($B40+0.2))*(($G$4+($G$5*S$7))/($G$4+S$7))/2000</f>
        <v>93.16387570520284</v>
      </c>
      <c r="T40" s="11">
        <f t="shared" si="8"/>
        <v>92.72475961538463</v>
      </c>
      <c r="U40" s="11">
        <f t="shared" si="8"/>
        <v>92.29069664512701</v>
      </c>
      <c r="V40" s="11">
        <f t="shared" si="8"/>
        <v>91.86160007041013</v>
      </c>
      <c r="W40" s="11">
        <f t="shared" si="8"/>
        <v>91.43738514045681</v>
      </c>
      <c r="X40" s="11">
        <f t="shared" si="8"/>
        <v>91.0179690219283</v>
      </c>
      <c r="Y40" s="11">
        <f t="shared" si="8"/>
        <v>90.60327074500304</v>
      </c>
      <c r="Z40" s="11">
        <f t="shared" si="8"/>
        <v>90.19321115126485</v>
      </c>
      <c r="AA40" s="11">
        <f t="shared" si="8"/>
        <v>89.7877128433302</v>
      </c>
    </row>
    <row r="41" spans="1:27" ht="12.75">
      <c r="A41" s="16">
        <v>120</v>
      </c>
      <c r="B41" s="3">
        <f t="shared" si="1"/>
        <v>0.1</v>
      </c>
      <c r="C41" s="11">
        <f aca="true" t="shared" si="9" ref="C41:R44">(3.5*$G$3/($B41+0.2))*(($G$4+($G$5*C$7))/($G$4+C$7))/2000</f>
        <v>109.36938382541719</v>
      </c>
      <c r="D41" s="11">
        <f t="shared" si="9"/>
        <v>108.79129464285712</v>
      </c>
      <c r="E41" s="11">
        <f t="shared" si="9"/>
        <v>108.22053231939161</v>
      </c>
      <c r="F41" s="11">
        <f t="shared" si="9"/>
        <v>107.65695843828712</v>
      </c>
      <c r="G41" s="11">
        <f t="shared" si="9"/>
        <v>107.10043804755942</v>
      </c>
      <c r="H41" s="11">
        <f t="shared" si="9"/>
        <v>106.55083955223878</v>
      </c>
      <c r="I41" s="11">
        <f t="shared" si="9"/>
        <v>106.00803461063039</v>
      </c>
      <c r="J41" s="11">
        <f t="shared" si="9"/>
        <v>105.47189803439802</v>
      </c>
      <c r="K41" s="11">
        <f t="shared" si="9"/>
        <v>104.94230769230768</v>
      </c>
      <c r="L41" s="11">
        <f t="shared" si="9"/>
        <v>104.4191444174757</v>
      </c>
      <c r="M41" s="11">
        <f t="shared" si="9"/>
        <v>103.90229191797344</v>
      </c>
      <c r="N41" s="11">
        <f t="shared" si="9"/>
        <v>103.39163669064747</v>
      </c>
      <c r="O41" s="11">
        <f t="shared" si="9"/>
        <v>102.88706793802145</v>
      </c>
      <c r="P41" s="11">
        <f t="shared" si="9"/>
        <v>102.38847748815165</v>
      </c>
      <c r="Q41" s="11">
        <f t="shared" si="9"/>
        <v>101.89575971731448</v>
      </c>
      <c r="R41" s="11">
        <f t="shared" si="9"/>
        <v>101.40881147540982</v>
      </c>
      <c r="S41" s="11">
        <f t="shared" si="8"/>
        <v>100.92753201396971</v>
      </c>
      <c r="T41" s="11">
        <f t="shared" si="8"/>
        <v>100.45182291666666</v>
      </c>
      <c r="U41" s="11">
        <f t="shared" si="8"/>
        <v>99.98158803222091</v>
      </c>
      <c r="V41" s="11">
        <f t="shared" si="8"/>
        <v>99.51673340961096</v>
      </c>
      <c r="W41" s="11">
        <f t="shared" si="8"/>
        <v>99.05716723549487</v>
      </c>
      <c r="X41" s="11">
        <f t="shared" si="8"/>
        <v>98.60279977375565</v>
      </c>
      <c r="Y41" s="11">
        <f t="shared" si="8"/>
        <v>98.15354330708661</v>
      </c>
      <c r="Z41" s="11">
        <f t="shared" si="8"/>
        <v>97.70931208053689</v>
      </c>
      <c r="AA41" s="11">
        <f t="shared" si="8"/>
        <v>97.27002224694104</v>
      </c>
    </row>
    <row r="42" spans="1:27" ht="12.75">
      <c r="A42" s="16">
        <v>160</v>
      </c>
      <c r="B42" s="3">
        <f t="shared" si="1"/>
        <v>0.075</v>
      </c>
      <c r="C42" s="11">
        <f t="shared" si="9"/>
        <v>119.3120550822733</v>
      </c>
      <c r="D42" s="11">
        <f t="shared" si="9"/>
        <v>118.68141233766234</v>
      </c>
      <c r="E42" s="11">
        <f t="shared" si="9"/>
        <v>118.05876253024542</v>
      </c>
      <c r="F42" s="11">
        <f t="shared" si="9"/>
        <v>117.44395465994961</v>
      </c>
      <c r="G42" s="11">
        <f t="shared" si="9"/>
        <v>116.83684150642848</v>
      </c>
      <c r="H42" s="11">
        <f t="shared" si="9"/>
        <v>116.23727951153325</v>
      </c>
      <c r="I42" s="11">
        <f t="shared" si="9"/>
        <v>115.64512866614227</v>
      </c>
      <c r="J42" s="11">
        <f t="shared" si="9"/>
        <v>115.06025240116149</v>
      </c>
      <c r="K42" s="11">
        <f t="shared" si="9"/>
        <v>114.48251748251748</v>
      </c>
      <c r="L42" s="11">
        <f t="shared" si="9"/>
        <v>113.91179390997353</v>
      </c>
      <c r="M42" s="11">
        <f t="shared" si="9"/>
        <v>113.34795481960742</v>
      </c>
      <c r="N42" s="11">
        <f t="shared" si="9"/>
        <v>112.79087638979725</v>
      </c>
      <c r="O42" s="11">
        <f t="shared" si="9"/>
        <v>112.24043775056886</v>
      </c>
      <c r="P42" s="11">
        <f t="shared" si="9"/>
        <v>111.69652089616544</v>
      </c>
      <c r="Q42" s="11">
        <f t="shared" si="9"/>
        <v>111.15901060070671</v>
      </c>
      <c r="R42" s="11">
        <f t="shared" si="9"/>
        <v>110.62779433681072</v>
      </c>
      <c r="S42" s="11">
        <f t="shared" si="8"/>
        <v>110.10276219705788</v>
      </c>
      <c r="T42" s="11">
        <f t="shared" si="8"/>
        <v>109.58380681818183</v>
      </c>
      <c r="U42" s="11">
        <f t="shared" si="8"/>
        <v>109.07082330787738</v>
      </c>
      <c r="V42" s="11">
        <f t="shared" si="8"/>
        <v>108.56370917412106</v>
      </c>
      <c r="W42" s="11">
        <f t="shared" si="8"/>
        <v>108.0623642569035</v>
      </c>
      <c r="X42" s="11">
        <f t="shared" si="8"/>
        <v>107.5666906622789</v>
      </c>
      <c r="Y42" s="11">
        <f t="shared" si="8"/>
        <v>107.07659269863994</v>
      </c>
      <c r="Z42" s="11">
        <f t="shared" si="8"/>
        <v>106.59197681513118</v>
      </c>
      <c r="AA42" s="11">
        <f t="shared" si="8"/>
        <v>106.11275154211751</v>
      </c>
    </row>
    <row r="43" spans="1:27" ht="12.75">
      <c r="A43" s="16">
        <v>240</v>
      </c>
      <c r="B43" s="3">
        <f t="shared" si="1"/>
        <v>0.05</v>
      </c>
      <c r="C43" s="11">
        <f t="shared" si="9"/>
        <v>131.24326059050063</v>
      </c>
      <c r="D43" s="11">
        <f t="shared" si="9"/>
        <v>130.5495535714286</v>
      </c>
      <c r="E43" s="11">
        <f t="shared" si="9"/>
        <v>129.86463878326995</v>
      </c>
      <c r="F43" s="11">
        <f t="shared" si="9"/>
        <v>129.18835012594457</v>
      </c>
      <c r="G43" s="11">
        <f t="shared" si="9"/>
        <v>128.52052565707132</v>
      </c>
      <c r="H43" s="11">
        <f t="shared" si="9"/>
        <v>127.86100746268657</v>
      </c>
      <c r="I43" s="11">
        <f t="shared" si="9"/>
        <v>127.20964153275649</v>
      </c>
      <c r="J43" s="11">
        <f t="shared" si="9"/>
        <v>126.56627764127765</v>
      </c>
      <c r="K43" s="11">
        <f t="shared" si="9"/>
        <v>125.93076923076923</v>
      </c>
      <c r="L43" s="11">
        <f t="shared" si="9"/>
        <v>125.30297330097088</v>
      </c>
      <c r="M43" s="11">
        <f t="shared" si="9"/>
        <v>124.68275030156816</v>
      </c>
      <c r="N43" s="11">
        <f t="shared" si="9"/>
        <v>124.069964028777</v>
      </c>
      <c r="O43" s="11">
        <f t="shared" si="9"/>
        <v>123.46448152562574</v>
      </c>
      <c r="P43" s="11">
        <f t="shared" si="9"/>
        <v>122.866172985782</v>
      </c>
      <c r="Q43" s="11">
        <f t="shared" si="9"/>
        <v>122.27491166077738</v>
      </c>
      <c r="R43" s="11">
        <f t="shared" si="9"/>
        <v>121.6905737704918</v>
      </c>
      <c r="S43" s="11">
        <f t="shared" si="8"/>
        <v>121.11303841676369</v>
      </c>
      <c r="T43" s="11">
        <f t="shared" si="8"/>
        <v>120.54218750000001</v>
      </c>
      <c r="U43" s="11">
        <f t="shared" si="8"/>
        <v>119.97790563866512</v>
      </c>
      <c r="V43" s="11">
        <f t="shared" si="8"/>
        <v>119.42008009153318</v>
      </c>
      <c r="W43" s="11">
        <f t="shared" si="8"/>
        <v>118.86860068259385</v>
      </c>
      <c r="X43" s="11">
        <f t="shared" si="8"/>
        <v>118.3233597285068</v>
      </c>
      <c r="Y43" s="11">
        <f t="shared" si="8"/>
        <v>117.78425196850394</v>
      </c>
      <c r="Z43" s="11">
        <f t="shared" si="8"/>
        <v>117.2511744966443</v>
      </c>
      <c r="AA43" s="11">
        <f t="shared" si="8"/>
        <v>116.72402669632925</v>
      </c>
    </row>
    <row r="44" spans="1:27" ht="12.75">
      <c r="A44" s="19">
        <v>480</v>
      </c>
      <c r="B44" s="9">
        <f t="shared" si="1"/>
        <v>0.025</v>
      </c>
      <c r="C44" s="11">
        <f t="shared" si="9"/>
        <v>145.82584510055628</v>
      </c>
      <c r="D44" s="11">
        <f t="shared" si="9"/>
        <v>145.05505952380952</v>
      </c>
      <c r="E44" s="11">
        <f t="shared" si="9"/>
        <v>144.29404309252214</v>
      </c>
      <c r="F44" s="11">
        <f t="shared" si="9"/>
        <v>143.54261125104952</v>
      </c>
      <c r="G44" s="11">
        <f t="shared" si="9"/>
        <v>142.8005840634126</v>
      </c>
      <c r="H44" s="11">
        <f t="shared" si="9"/>
        <v>142.06778606965173</v>
      </c>
      <c r="I44" s="11">
        <f t="shared" si="9"/>
        <v>141.3440461475072</v>
      </c>
      <c r="J44" s="11">
        <f t="shared" si="9"/>
        <v>140.62919737919736</v>
      </c>
      <c r="K44" s="11">
        <f t="shared" si="9"/>
        <v>139.9230769230769</v>
      </c>
      <c r="L44" s="11">
        <f t="shared" si="9"/>
        <v>139.22552588996763</v>
      </c>
      <c r="M44" s="11">
        <f t="shared" si="9"/>
        <v>138.53638922396462</v>
      </c>
      <c r="N44" s="11">
        <f t="shared" si="9"/>
        <v>137.85551558753</v>
      </c>
      <c r="O44" s="11">
        <f t="shared" si="9"/>
        <v>137.1827572506953</v>
      </c>
      <c r="P44" s="11">
        <f t="shared" si="9"/>
        <v>136.5179699842022</v>
      </c>
      <c r="Q44" s="11">
        <f t="shared" si="9"/>
        <v>135.86101295641933</v>
      </c>
      <c r="R44" s="11">
        <f t="shared" si="9"/>
        <v>135.21174863387975</v>
      </c>
      <c r="S44" s="11">
        <f t="shared" si="8"/>
        <v>134.57004268529298</v>
      </c>
      <c r="T44" s="11">
        <f t="shared" si="8"/>
        <v>133.9357638888889</v>
      </c>
      <c r="U44" s="11">
        <f t="shared" si="8"/>
        <v>133.30878404296124</v>
      </c>
      <c r="V44" s="11">
        <f t="shared" si="8"/>
        <v>132.6889778794813</v>
      </c>
      <c r="W44" s="11">
        <f t="shared" si="8"/>
        <v>132.07622298065982</v>
      </c>
      <c r="X44" s="11">
        <f t="shared" si="8"/>
        <v>131.47039969834088</v>
      </c>
      <c r="Y44" s="11">
        <f t="shared" si="8"/>
        <v>130.8713910761155</v>
      </c>
      <c r="Z44" s="11">
        <f t="shared" si="8"/>
        <v>130.27908277404921</v>
      </c>
      <c r="AA44" s="11">
        <f t="shared" si="8"/>
        <v>129.6933629959214</v>
      </c>
    </row>
  </sheetData>
  <printOptions/>
  <pageMargins left="0.75" right="0.75" top="1" bottom="1" header="0.5" footer="0.5"/>
  <pageSetup fitToHeight="1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spaf1mar</dc:creator>
  <cp:keywords/>
  <dc:description/>
  <cp:lastModifiedBy>dahl1reb</cp:lastModifiedBy>
  <dcterms:created xsi:type="dcterms:W3CDTF">2006-05-24T13:27:02Z</dcterms:created>
  <dcterms:modified xsi:type="dcterms:W3CDTF">2009-07-14T18:46:56Z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